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WeTheTeachers\wtt\files\"/>
    </mc:Choice>
  </mc:AlternateContent>
  <xr:revisionPtr revIDLastSave="0" documentId="13_ncr:1_{0736D2A4-85A9-4828-AE4E-6BA0FA6860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STRUCTION" sheetId="5" r:id="rId1"/>
    <sheet name="TAB" sheetId="7" r:id="rId2"/>
    <sheet name="XI-MARKS-DB" sheetId="1" r:id="rId3"/>
    <sheet name="SEM-I MS" sheetId="8" r:id="rId4"/>
    <sheet name="MARKSHEET" sheetId="3" r:id="rId5"/>
  </sheets>
  <definedNames>
    <definedName name="_xlnm._FilterDatabase" localSheetId="1" hidden="1">TAB!$A$1:$BB$137</definedName>
    <definedName name="_xlnm._FilterDatabase" localSheetId="2" hidden="1">'XI-MARKS-DB'!$A$2:$CB$277</definedName>
    <definedName name="_xlnm.Print_Area" localSheetId="4">MARKSHEET!$A$1:$M$39</definedName>
    <definedName name="_xlnm.Print_Area" localSheetId="3">'SEM-I MS'!$A$1:$M$37</definedName>
  </definedNames>
  <calcPr calcId="191029"/>
</workbook>
</file>

<file path=xl/calcChain.xml><?xml version="1.0" encoding="utf-8"?>
<calcChain xmlns="http://schemas.openxmlformats.org/spreadsheetml/2006/main">
  <c r="A15" i="8" l="1"/>
  <c r="AY1" i="7" l="1"/>
  <c r="AU1" i="7"/>
  <c r="AQ1" i="7"/>
  <c r="AM1" i="7"/>
  <c r="AI1" i="7"/>
  <c r="AE1" i="7"/>
  <c r="AA1" i="7"/>
  <c r="A19" i="3"/>
  <c r="A17" i="3"/>
  <c r="A17" i="8"/>
  <c r="F6" i="5"/>
  <c r="G6" i="5"/>
  <c r="W1" i="7"/>
  <c r="S1" i="7"/>
  <c r="O1" i="7"/>
  <c r="K1" i="7"/>
  <c r="E17" i="8" l="1"/>
  <c r="E15" i="8"/>
  <c r="G3" i="5"/>
  <c r="G4" i="5"/>
  <c r="G5" i="5"/>
  <c r="G7" i="5"/>
  <c r="G8" i="5"/>
  <c r="G9" i="5"/>
  <c r="G10" i="5"/>
  <c r="G11" i="5"/>
  <c r="G12" i="5"/>
  <c r="G2" i="5"/>
  <c r="F3" i="5"/>
  <c r="F4" i="5"/>
  <c r="F5" i="5"/>
  <c r="F7" i="5"/>
  <c r="F8" i="5"/>
  <c r="F9" i="5"/>
  <c r="F10" i="5"/>
  <c r="F11" i="5"/>
  <c r="F12" i="5"/>
  <c r="F2" i="5"/>
  <c r="B4" i="1" l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1" i="8" s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C3" i="1"/>
  <c r="B3" i="1"/>
  <c r="D11" i="8" l="1"/>
  <c r="D276" i="1"/>
  <c r="F276" i="1"/>
  <c r="G276" i="1"/>
  <c r="J276" i="1" s="1"/>
  <c r="K276" i="1" s="1"/>
  <c r="E276" i="1"/>
  <c r="BN276" i="1"/>
  <c r="BD276" i="1"/>
  <c r="BE276" i="1" s="1"/>
  <c r="BF276" i="1" s="1"/>
  <c r="AT276" i="1"/>
  <c r="Z276" i="1"/>
  <c r="AA276" i="1" s="1"/>
  <c r="AJ276" i="1"/>
  <c r="AK276" i="1" s="1"/>
  <c r="AL276" i="1" s="1"/>
  <c r="D272" i="1"/>
  <c r="F272" i="1"/>
  <c r="E272" i="1"/>
  <c r="G272" i="1"/>
  <c r="BN272" i="1"/>
  <c r="Z272" i="1"/>
  <c r="AA272" i="1" s="1"/>
  <c r="AJ272" i="1"/>
  <c r="BD272" i="1"/>
  <c r="BE272" i="1" s="1"/>
  <c r="BF272" i="1" s="1"/>
  <c r="AT272" i="1"/>
  <c r="AU272" i="1" s="1"/>
  <c r="AV272" i="1" s="1"/>
  <c r="D268" i="1"/>
  <c r="F268" i="1"/>
  <c r="E268" i="1"/>
  <c r="G268" i="1"/>
  <c r="BN268" i="1"/>
  <c r="BD268" i="1"/>
  <c r="AT268" i="1"/>
  <c r="AU268" i="1" s="1"/>
  <c r="AV268" i="1" s="1"/>
  <c r="Z268" i="1"/>
  <c r="AA268" i="1" s="1"/>
  <c r="AJ268" i="1"/>
  <c r="D262" i="1"/>
  <c r="G262" i="1"/>
  <c r="F262" i="1"/>
  <c r="AT262" i="1"/>
  <c r="AW262" i="1" s="1"/>
  <c r="AX262" i="1" s="1"/>
  <c r="BD262" i="1"/>
  <c r="BN262" i="1"/>
  <c r="Z262" i="1"/>
  <c r="AA262" i="1" s="1"/>
  <c r="E262" i="1"/>
  <c r="AJ262" i="1"/>
  <c r="D258" i="1"/>
  <c r="G258" i="1"/>
  <c r="J258" i="1" s="1"/>
  <c r="K258" i="1" s="1"/>
  <c r="F258" i="1"/>
  <c r="E258" i="1"/>
  <c r="AT258" i="1"/>
  <c r="AU258" i="1" s="1"/>
  <c r="AV258" i="1" s="1"/>
  <c r="BD258" i="1"/>
  <c r="BE258" i="1" s="1"/>
  <c r="BF258" i="1" s="1"/>
  <c r="Z258" i="1"/>
  <c r="AJ258" i="1"/>
  <c r="BN258" i="1"/>
  <c r="D252" i="1"/>
  <c r="F252" i="1"/>
  <c r="E252" i="1"/>
  <c r="BN252" i="1"/>
  <c r="BD252" i="1"/>
  <c r="BE252" i="1" s="1"/>
  <c r="BF252" i="1" s="1"/>
  <c r="G252" i="1"/>
  <c r="AT252" i="1"/>
  <c r="Z252" i="1"/>
  <c r="AA252" i="1" s="1"/>
  <c r="AJ252" i="1"/>
  <c r="AK252" i="1" s="1"/>
  <c r="AL252" i="1" s="1"/>
  <c r="D248" i="1"/>
  <c r="F248" i="1"/>
  <c r="G248" i="1"/>
  <c r="E248" i="1"/>
  <c r="BN248" i="1"/>
  <c r="AJ248" i="1"/>
  <c r="BD248" i="1"/>
  <c r="BE248" i="1" s="1"/>
  <c r="BF248" i="1" s="1"/>
  <c r="Z248" i="1"/>
  <c r="AA248" i="1" s="1"/>
  <c r="AT248" i="1"/>
  <c r="D244" i="1"/>
  <c r="F244" i="1"/>
  <c r="G244" i="1"/>
  <c r="J244" i="1" s="1"/>
  <c r="K244" i="1" s="1"/>
  <c r="E244" i="1"/>
  <c r="BN244" i="1"/>
  <c r="AJ244" i="1"/>
  <c r="AK244" i="1" s="1"/>
  <c r="AL244" i="1" s="1"/>
  <c r="BD244" i="1"/>
  <c r="BE244" i="1" s="1"/>
  <c r="BF244" i="1" s="1"/>
  <c r="AT244" i="1"/>
  <c r="Z244" i="1"/>
  <c r="AA244" i="1" s="1"/>
  <c r="D240" i="1"/>
  <c r="F240" i="1"/>
  <c r="E240" i="1"/>
  <c r="G240" i="1"/>
  <c r="BN240" i="1"/>
  <c r="AJ240" i="1"/>
  <c r="AK240" i="1" s="1"/>
  <c r="AL240" i="1" s="1"/>
  <c r="Z240" i="1"/>
  <c r="AA240" i="1" s="1"/>
  <c r="BD240" i="1"/>
  <c r="BE240" i="1" s="1"/>
  <c r="BF240" i="1" s="1"/>
  <c r="AT240" i="1"/>
  <c r="AU240" i="1" s="1"/>
  <c r="AV240" i="1" s="1"/>
  <c r="D234" i="1"/>
  <c r="G234" i="1"/>
  <c r="BG234" i="1" s="1"/>
  <c r="BH234" i="1" s="1"/>
  <c r="E234" i="1"/>
  <c r="AT234" i="1"/>
  <c r="AU234" i="1" s="1"/>
  <c r="AV234" i="1" s="1"/>
  <c r="BD234" i="1"/>
  <c r="BE234" i="1" s="1"/>
  <c r="BF234" i="1" s="1"/>
  <c r="Z234" i="1"/>
  <c r="AA234" i="1" s="1"/>
  <c r="BN234" i="1"/>
  <c r="F234" i="1"/>
  <c r="AJ234" i="1"/>
  <c r="AK234" i="1" s="1"/>
  <c r="AL234" i="1" s="1"/>
  <c r="D228" i="1"/>
  <c r="F228" i="1"/>
  <c r="G228" i="1"/>
  <c r="E228" i="1"/>
  <c r="BN228" i="1"/>
  <c r="AJ228" i="1"/>
  <c r="BD228" i="1"/>
  <c r="BE228" i="1" s="1"/>
  <c r="BF228" i="1" s="1"/>
  <c r="AT228" i="1"/>
  <c r="AU228" i="1" s="1"/>
  <c r="AV228" i="1" s="1"/>
  <c r="Z228" i="1"/>
  <c r="D222" i="1"/>
  <c r="G222" i="1"/>
  <c r="AT222" i="1"/>
  <c r="AU222" i="1" s="1"/>
  <c r="AV222" i="1" s="1"/>
  <c r="F222" i="1"/>
  <c r="BD222" i="1"/>
  <c r="BN222" i="1"/>
  <c r="AJ222" i="1"/>
  <c r="AK222" i="1" s="1"/>
  <c r="AL222" i="1" s="1"/>
  <c r="Z222" i="1"/>
  <c r="E222" i="1"/>
  <c r="D220" i="1"/>
  <c r="F220" i="1"/>
  <c r="E220" i="1"/>
  <c r="BN220" i="1"/>
  <c r="AJ220" i="1"/>
  <c r="AK220" i="1" s="1"/>
  <c r="AL220" i="1" s="1"/>
  <c r="BD220" i="1"/>
  <c r="BE220" i="1" s="1"/>
  <c r="BF220" i="1" s="1"/>
  <c r="G220" i="1"/>
  <c r="BG220" i="1" s="1"/>
  <c r="BH220" i="1" s="1"/>
  <c r="AT220" i="1"/>
  <c r="AU220" i="1" s="1"/>
  <c r="AV220" i="1" s="1"/>
  <c r="Z220" i="1"/>
  <c r="AA220" i="1" s="1"/>
  <c r="D216" i="1"/>
  <c r="F216" i="1"/>
  <c r="G216" i="1"/>
  <c r="E216" i="1"/>
  <c r="BN216" i="1"/>
  <c r="AJ216" i="1"/>
  <c r="AK216" i="1" s="1"/>
  <c r="AL216" i="1" s="1"/>
  <c r="BD216" i="1"/>
  <c r="BE216" i="1" s="1"/>
  <c r="BF216" i="1" s="1"/>
  <c r="Z216" i="1"/>
  <c r="AA216" i="1" s="1"/>
  <c r="AT216" i="1"/>
  <c r="AU216" i="1" s="1"/>
  <c r="AV216" i="1" s="1"/>
  <c r="D212" i="1"/>
  <c r="F212" i="1"/>
  <c r="G212" i="1"/>
  <c r="E212" i="1"/>
  <c r="BN212" i="1"/>
  <c r="AJ212" i="1"/>
  <c r="BD212" i="1"/>
  <c r="BE212" i="1" s="1"/>
  <c r="BF212" i="1" s="1"/>
  <c r="AT212" i="1"/>
  <c r="AU212" i="1" s="1"/>
  <c r="AV212" i="1" s="1"/>
  <c r="Z212" i="1"/>
  <c r="D208" i="1"/>
  <c r="F208" i="1"/>
  <c r="E208" i="1"/>
  <c r="G208" i="1"/>
  <c r="AC208" i="1" s="1"/>
  <c r="AD208" i="1" s="1"/>
  <c r="BN208" i="1"/>
  <c r="AJ208" i="1"/>
  <c r="AK208" i="1" s="1"/>
  <c r="AL208" i="1" s="1"/>
  <c r="Z208" i="1"/>
  <c r="AA208" i="1" s="1"/>
  <c r="BD208" i="1"/>
  <c r="BE208" i="1" s="1"/>
  <c r="BF208" i="1" s="1"/>
  <c r="AT208" i="1"/>
  <c r="AU208" i="1" s="1"/>
  <c r="AV208" i="1" s="1"/>
  <c r="D204" i="1"/>
  <c r="F204" i="1"/>
  <c r="E204" i="1"/>
  <c r="G204" i="1"/>
  <c r="BN204" i="1"/>
  <c r="AJ204" i="1"/>
  <c r="AK204" i="1" s="1"/>
  <c r="AL204" i="1" s="1"/>
  <c r="BD204" i="1"/>
  <c r="BE204" i="1" s="1"/>
  <c r="BF204" i="1" s="1"/>
  <c r="AT204" i="1"/>
  <c r="AU204" i="1" s="1"/>
  <c r="AV204" i="1" s="1"/>
  <c r="Z204" i="1"/>
  <c r="AA204" i="1" s="1"/>
  <c r="D200" i="1"/>
  <c r="F200" i="1"/>
  <c r="G200" i="1"/>
  <c r="J200" i="1" s="1"/>
  <c r="K200" i="1" s="1"/>
  <c r="E200" i="1"/>
  <c r="BN200" i="1"/>
  <c r="AJ200" i="1"/>
  <c r="AK200" i="1" s="1"/>
  <c r="AL200" i="1" s="1"/>
  <c r="BD200" i="1"/>
  <c r="BE200" i="1" s="1"/>
  <c r="BF200" i="1" s="1"/>
  <c r="Z200" i="1"/>
  <c r="AA200" i="1" s="1"/>
  <c r="AT200" i="1"/>
  <c r="AU200" i="1" s="1"/>
  <c r="AV200" i="1" s="1"/>
  <c r="D194" i="1"/>
  <c r="G194" i="1"/>
  <c r="F194" i="1"/>
  <c r="E194" i="1"/>
  <c r="AT194" i="1"/>
  <c r="AU194" i="1" s="1"/>
  <c r="AV194" i="1" s="1"/>
  <c r="BD194" i="1"/>
  <c r="BE194" i="1" s="1"/>
  <c r="BF194" i="1" s="1"/>
  <c r="Z194" i="1"/>
  <c r="AA194" i="1" s="1"/>
  <c r="AJ194" i="1"/>
  <c r="AK194" i="1" s="1"/>
  <c r="AL194" i="1" s="1"/>
  <c r="BN194" i="1"/>
  <c r="D190" i="1"/>
  <c r="G190" i="1"/>
  <c r="AT190" i="1"/>
  <c r="AU190" i="1" s="1"/>
  <c r="AV190" i="1" s="1"/>
  <c r="F190" i="1"/>
  <c r="BD190" i="1"/>
  <c r="BN190" i="1"/>
  <c r="AJ190" i="1"/>
  <c r="AK190" i="1" s="1"/>
  <c r="AL190" i="1" s="1"/>
  <c r="Z190" i="1"/>
  <c r="E190" i="1"/>
  <c r="D184" i="1"/>
  <c r="F184" i="1"/>
  <c r="G184" i="1"/>
  <c r="E184" i="1"/>
  <c r="BN184" i="1"/>
  <c r="AJ184" i="1"/>
  <c r="AK184" i="1" s="1"/>
  <c r="AL184" i="1" s="1"/>
  <c r="BD184" i="1"/>
  <c r="BE184" i="1" s="1"/>
  <c r="BF184" i="1" s="1"/>
  <c r="Z184" i="1"/>
  <c r="AA184" i="1" s="1"/>
  <c r="AT184" i="1"/>
  <c r="AU184" i="1" s="1"/>
  <c r="AV184" i="1" s="1"/>
  <c r="D180" i="1"/>
  <c r="F180" i="1"/>
  <c r="G180" i="1"/>
  <c r="E180" i="1"/>
  <c r="BN180" i="1"/>
  <c r="AJ180" i="1"/>
  <c r="AK180" i="1" s="1"/>
  <c r="AL180" i="1" s="1"/>
  <c r="BD180" i="1"/>
  <c r="BE180" i="1" s="1"/>
  <c r="BF180" i="1" s="1"/>
  <c r="AT180" i="1"/>
  <c r="AU180" i="1" s="1"/>
  <c r="AV180" i="1" s="1"/>
  <c r="Z180" i="1"/>
  <c r="AA180" i="1" s="1"/>
  <c r="D176" i="1"/>
  <c r="F176" i="1"/>
  <c r="E176" i="1"/>
  <c r="G176" i="1"/>
  <c r="BN176" i="1"/>
  <c r="AJ176" i="1"/>
  <c r="BD176" i="1"/>
  <c r="BE176" i="1" s="1"/>
  <c r="BF176" i="1" s="1"/>
  <c r="Z176" i="1"/>
  <c r="AA176" i="1" s="1"/>
  <c r="AT176" i="1"/>
  <c r="D172" i="1"/>
  <c r="F172" i="1"/>
  <c r="E172" i="1"/>
  <c r="G172" i="1"/>
  <c r="AJ172" i="1"/>
  <c r="AK172" i="1" s="1"/>
  <c r="AL172" i="1" s="1"/>
  <c r="BD172" i="1"/>
  <c r="BE172" i="1" s="1"/>
  <c r="BF172" i="1" s="1"/>
  <c r="Z172" i="1"/>
  <c r="AA172" i="1" s="1"/>
  <c r="AT172" i="1"/>
  <c r="AU172" i="1" s="1"/>
  <c r="AV172" i="1" s="1"/>
  <c r="BN172" i="1"/>
  <c r="D166" i="1"/>
  <c r="G166" i="1"/>
  <c r="AW166" i="1" s="1"/>
  <c r="AX166" i="1" s="1"/>
  <c r="F166" i="1"/>
  <c r="BN166" i="1"/>
  <c r="AT166" i="1"/>
  <c r="AU166" i="1" s="1"/>
  <c r="AV166" i="1" s="1"/>
  <c r="BD166" i="1"/>
  <c r="BE166" i="1" s="1"/>
  <c r="BF166" i="1" s="1"/>
  <c r="AJ166" i="1"/>
  <c r="Z166" i="1"/>
  <c r="E166" i="1"/>
  <c r="D162" i="1"/>
  <c r="G162" i="1"/>
  <c r="F162" i="1"/>
  <c r="BN162" i="1"/>
  <c r="E162" i="1"/>
  <c r="AT162" i="1"/>
  <c r="AU162" i="1" s="1"/>
  <c r="AV162" i="1" s="1"/>
  <c r="BD162" i="1"/>
  <c r="BE162" i="1" s="1"/>
  <c r="BF162" i="1" s="1"/>
  <c r="Z162" i="1"/>
  <c r="AA162" i="1" s="1"/>
  <c r="AJ162" i="1"/>
  <c r="AK162" i="1" s="1"/>
  <c r="AL162" i="1" s="1"/>
  <c r="D158" i="1"/>
  <c r="G158" i="1"/>
  <c r="BN158" i="1"/>
  <c r="AT158" i="1"/>
  <c r="AU158" i="1" s="1"/>
  <c r="AV158" i="1" s="1"/>
  <c r="F158" i="1"/>
  <c r="BD158" i="1"/>
  <c r="BE158" i="1" s="1"/>
  <c r="BF158" i="1" s="1"/>
  <c r="AJ158" i="1"/>
  <c r="AK158" i="1" s="1"/>
  <c r="AL158" i="1" s="1"/>
  <c r="Z158" i="1"/>
  <c r="AA158" i="1" s="1"/>
  <c r="E158" i="1"/>
  <c r="D154" i="1"/>
  <c r="G154" i="1"/>
  <c r="BN154" i="1"/>
  <c r="F154" i="1"/>
  <c r="E154" i="1"/>
  <c r="AT154" i="1"/>
  <c r="AU154" i="1" s="1"/>
  <c r="AV154" i="1" s="1"/>
  <c r="BD154" i="1"/>
  <c r="BE154" i="1" s="1"/>
  <c r="BF154" i="1" s="1"/>
  <c r="Z154" i="1"/>
  <c r="AC154" i="1" s="1"/>
  <c r="AD154" i="1" s="1"/>
  <c r="AJ154" i="1"/>
  <c r="D148" i="1"/>
  <c r="F148" i="1"/>
  <c r="G148" i="1"/>
  <c r="J148" i="1" s="1"/>
  <c r="K148" i="1" s="1"/>
  <c r="E148" i="1"/>
  <c r="BN148" i="1"/>
  <c r="AJ148" i="1"/>
  <c r="AK148" i="1" s="1"/>
  <c r="AL148" i="1" s="1"/>
  <c r="BD148" i="1"/>
  <c r="BE148" i="1" s="1"/>
  <c r="BF148" i="1" s="1"/>
  <c r="Z148" i="1"/>
  <c r="AA148" i="1" s="1"/>
  <c r="AT148" i="1"/>
  <c r="AU148" i="1" s="1"/>
  <c r="AV148" i="1" s="1"/>
  <c r="D144" i="1"/>
  <c r="F144" i="1"/>
  <c r="E144" i="1"/>
  <c r="G144" i="1"/>
  <c r="BN144" i="1"/>
  <c r="AJ144" i="1"/>
  <c r="BD144" i="1"/>
  <c r="Z144" i="1"/>
  <c r="AA144" i="1" s="1"/>
  <c r="AT144" i="1"/>
  <c r="AU144" i="1" s="1"/>
  <c r="AV144" i="1" s="1"/>
  <c r="D140" i="1"/>
  <c r="F140" i="1"/>
  <c r="E140" i="1"/>
  <c r="G140" i="1"/>
  <c r="AJ140" i="1"/>
  <c r="BD140" i="1"/>
  <c r="Z140" i="1"/>
  <c r="AA140" i="1" s="1"/>
  <c r="BN140" i="1"/>
  <c r="AT140" i="1"/>
  <c r="D136" i="1"/>
  <c r="F136" i="1"/>
  <c r="G136" i="1"/>
  <c r="E136" i="1"/>
  <c r="AJ136" i="1"/>
  <c r="BD136" i="1"/>
  <c r="BE136" i="1" s="1"/>
  <c r="BF136" i="1" s="1"/>
  <c r="AT136" i="1"/>
  <c r="AU136" i="1" s="1"/>
  <c r="AV136" i="1" s="1"/>
  <c r="Z136" i="1"/>
  <c r="D130" i="1"/>
  <c r="G130" i="1"/>
  <c r="F130" i="1"/>
  <c r="E130" i="1"/>
  <c r="AT130" i="1"/>
  <c r="AU130" i="1" s="1"/>
  <c r="AV130" i="1" s="1"/>
  <c r="BD130" i="1"/>
  <c r="Z130" i="1"/>
  <c r="AJ130" i="1"/>
  <c r="AK130" i="1" s="1"/>
  <c r="AL130" i="1" s="1"/>
  <c r="D124" i="1"/>
  <c r="F124" i="1"/>
  <c r="E124" i="1"/>
  <c r="AJ124" i="1"/>
  <c r="AK124" i="1" s="1"/>
  <c r="AL124" i="1" s="1"/>
  <c r="BD124" i="1"/>
  <c r="BE124" i="1" s="1"/>
  <c r="BF124" i="1" s="1"/>
  <c r="Z124" i="1"/>
  <c r="AA124" i="1" s="1"/>
  <c r="G124" i="1"/>
  <c r="AT124" i="1"/>
  <c r="AU124" i="1" s="1"/>
  <c r="AV124" i="1" s="1"/>
  <c r="D118" i="1"/>
  <c r="G118" i="1"/>
  <c r="F118" i="1"/>
  <c r="AT118" i="1"/>
  <c r="AU118" i="1" s="1"/>
  <c r="AV118" i="1" s="1"/>
  <c r="BD118" i="1"/>
  <c r="BE118" i="1" s="1"/>
  <c r="BF118" i="1" s="1"/>
  <c r="AJ118" i="1"/>
  <c r="AK118" i="1" s="1"/>
  <c r="AL118" i="1" s="1"/>
  <c r="Z118" i="1"/>
  <c r="AA118" i="1" s="1"/>
  <c r="E118" i="1"/>
  <c r="D114" i="1"/>
  <c r="G114" i="1"/>
  <c r="F114" i="1"/>
  <c r="E114" i="1"/>
  <c r="AT114" i="1"/>
  <c r="AU114" i="1" s="1"/>
  <c r="AV114" i="1" s="1"/>
  <c r="BD114" i="1"/>
  <c r="BE114" i="1" s="1"/>
  <c r="BF114" i="1" s="1"/>
  <c r="Z114" i="1"/>
  <c r="AJ114" i="1"/>
  <c r="D110" i="1"/>
  <c r="G110" i="1"/>
  <c r="E110" i="1"/>
  <c r="AT110" i="1"/>
  <c r="AU110" i="1" s="1"/>
  <c r="AV110" i="1" s="1"/>
  <c r="BD110" i="1"/>
  <c r="BE110" i="1" s="1"/>
  <c r="BF110" i="1" s="1"/>
  <c r="F110" i="1"/>
  <c r="AJ110" i="1"/>
  <c r="Z110" i="1"/>
  <c r="AA110" i="1" s="1"/>
  <c r="D106" i="1"/>
  <c r="G106" i="1"/>
  <c r="E106" i="1"/>
  <c r="AT106" i="1"/>
  <c r="AU106" i="1" s="1"/>
  <c r="AV106" i="1" s="1"/>
  <c r="BD106" i="1"/>
  <c r="BE106" i="1" s="1"/>
  <c r="BF106" i="1" s="1"/>
  <c r="Z106" i="1"/>
  <c r="AA106" i="1" s="1"/>
  <c r="F106" i="1"/>
  <c r="AJ106" i="1"/>
  <c r="AK106" i="1" s="1"/>
  <c r="AL106" i="1" s="1"/>
  <c r="D104" i="1"/>
  <c r="F104" i="1"/>
  <c r="G104" i="1"/>
  <c r="BG104" i="1" s="1"/>
  <c r="BH104" i="1" s="1"/>
  <c r="E104" i="1"/>
  <c r="AJ104" i="1"/>
  <c r="BD104" i="1"/>
  <c r="BE104" i="1" s="1"/>
  <c r="BF104" i="1" s="1"/>
  <c r="AT104" i="1"/>
  <c r="AU104" i="1" s="1"/>
  <c r="AV104" i="1" s="1"/>
  <c r="Z104" i="1"/>
  <c r="D98" i="1"/>
  <c r="G98" i="1"/>
  <c r="E98" i="1"/>
  <c r="F98" i="1"/>
  <c r="AT98" i="1"/>
  <c r="AU98" i="1" s="1"/>
  <c r="AV98" i="1" s="1"/>
  <c r="BD98" i="1"/>
  <c r="BE98" i="1" s="1"/>
  <c r="BF98" i="1" s="1"/>
  <c r="Z98" i="1"/>
  <c r="AJ98" i="1"/>
  <c r="D94" i="1"/>
  <c r="G94" i="1"/>
  <c r="E94" i="1"/>
  <c r="AT94" i="1"/>
  <c r="AU94" i="1" s="1"/>
  <c r="AV94" i="1" s="1"/>
  <c r="F94" i="1"/>
  <c r="BD94" i="1"/>
  <c r="AJ94" i="1"/>
  <c r="Z94" i="1"/>
  <c r="AA94" i="1" s="1"/>
  <c r="D90" i="1"/>
  <c r="G90" i="1"/>
  <c r="E90" i="1"/>
  <c r="F90" i="1"/>
  <c r="AT90" i="1"/>
  <c r="AU90" i="1" s="1"/>
  <c r="AV90" i="1" s="1"/>
  <c r="BD90" i="1"/>
  <c r="BE90" i="1" s="1"/>
  <c r="BF90" i="1" s="1"/>
  <c r="Z90" i="1"/>
  <c r="AA90" i="1" s="1"/>
  <c r="AJ90" i="1"/>
  <c r="AK90" i="1" s="1"/>
  <c r="AL90" i="1" s="1"/>
  <c r="D86" i="1"/>
  <c r="G86" i="1"/>
  <c r="E86" i="1"/>
  <c r="F86" i="1"/>
  <c r="AT86" i="1"/>
  <c r="AU86" i="1" s="1"/>
  <c r="AV86" i="1" s="1"/>
  <c r="BD86" i="1"/>
  <c r="BE86" i="1" s="1"/>
  <c r="BF86" i="1" s="1"/>
  <c r="AJ86" i="1"/>
  <c r="AK86" i="1" s="1"/>
  <c r="AL86" i="1" s="1"/>
  <c r="Z86" i="1"/>
  <c r="AA86" i="1" s="1"/>
  <c r="D82" i="1"/>
  <c r="G82" i="1"/>
  <c r="E82" i="1"/>
  <c r="F82" i="1"/>
  <c r="AT82" i="1"/>
  <c r="AU82" i="1" s="1"/>
  <c r="AV82" i="1" s="1"/>
  <c r="BD82" i="1"/>
  <c r="BE82" i="1" s="1"/>
  <c r="BF82" i="1" s="1"/>
  <c r="Z82" i="1"/>
  <c r="AJ82" i="1"/>
  <c r="D76" i="1"/>
  <c r="F76" i="1"/>
  <c r="G76" i="1"/>
  <c r="E76" i="1"/>
  <c r="AJ76" i="1"/>
  <c r="AK76" i="1" s="1"/>
  <c r="AL76" i="1" s="1"/>
  <c r="BD76" i="1"/>
  <c r="BE76" i="1" s="1"/>
  <c r="BF76" i="1" s="1"/>
  <c r="Z76" i="1"/>
  <c r="AA76" i="1" s="1"/>
  <c r="AT76" i="1"/>
  <c r="AU76" i="1" s="1"/>
  <c r="AV76" i="1" s="1"/>
  <c r="D70" i="1"/>
  <c r="G70" i="1"/>
  <c r="E70" i="1"/>
  <c r="F70" i="1"/>
  <c r="AT70" i="1"/>
  <c r="AU70" i="1" s="1"/>
  <c r="AV70" i="1" s="1"/>
  <c r="BD70" i="1"/>
  <c r="AJ70" i="1"/>
  <c r="AK70" i="1" s="1"/>
  <c r="AL70" i="1" s="1"/>
  <c r="Z70" i="1"/>
  <c r="AA70" i="1" s="1"/>
  <c r="G64" i="1"/>
  <c r="D64" i="1"/>
  <c r="F64" i="1"/>
  <c r="E64" i="1"/>
  <c r="AJ64" i="1"/>
  <c r="BD64" i="1"/>
  <c r="BE64" i="1" s="1"/>
  <c r="BF64" i="1" s="1"/>
  <c r="Z64" i="1"/>
  <c r="AA64" i="1" s="1"/>
  <c r="AT64" i="1"/>
  <c r="AU64" i="1" s="1"/>
  <c r="AV64" i="1" s="1"/>
  <c r="G60" i="1"/>
  <c r="D60" i="1"/>
  <c r="F60" i="1"/>
  <c r="AJ60" i="1"/>
  <c r="AK60" i="1" s="1"/>
  <c r="AL60" i="1" s="1"/>
  <c r="BD60" i="1"/>
  <c r="BE60" i="1" s="1"/>
  <c r="BF60" i="1" s="1"/>
  <c r="E60" i="1"/>
  <c r="Z60" i="1"/>
  <c r="AA60" i="1" s="1"/>
  <c r="AT60" i="1"/>
  <c r="AU60" i="1" s="1"/>
  <c r="AV60" i="1" s="1"/>
  <c r="G56" i="1"/>
  <c r="D56" i="1"/>
  <c r="F56" i="1"/>
  <c r="AJ56" i="1"/>
  <c r="BD56" i="1"/>
  <c r="BE56" i="1" s="1"/>
  <c r="BF56" i="1" s="1"/>
  <c r="AT56" i="1"/>
  <c r="E56" i="1"/>
  <c r="Z56" i="1"/>
  <c r="AA56" i="1" s="1"/>
  <c r="D50" i="1"/>
  <c r="G50" i="1"/>
  <c r="E50" i="1"/>
  <c r="F50" i="1"/>
  <c r="AT50" i="1"/>
  <c r="AU50" i="1" s="1"/>
  <c r="AV50" i="1" s="1"/>
  <c r="BD50" i="1"/>
  <c r="BE50" i="1" s="1"/>
  <c r="BF50" i="1" s="1"/>
  <c r="Z50" i="1"/>
  <c r="AA50" i="1" s="1"/>
  <c r="AJ50" i="1"/>
  <c r="AK50" i="1" s="1"/>
  <c r="AL50" i="1" s="1"/>
  <c r="G44" i="1"/>
  <c r="D44" i="1"/>
  <c r="F44" i="1"/>
  <c r="E44" i="1"/>
  <c r="AJ44" i="1"/>
  <c r="AK44" i="1" s="1"/>
  <c r="AL44" i="1" s="1"/>
  <c r="BD44" i="1"/>
  <c r="BE44" i="1" s="1"/>
  <c r="BF44" i="1" s="1"/>
  <c r="Z44" i="1"/>
  <c r="AA44" i="1" s="1"/>
  <c r="AT44" i="1"/>
  <c r="AU44" i="1" s="1"/>
  <c r="AV44" i="1" s="1"/>
  <c r="D42" i="1"/>
  <c r="E42" i="1"/>
  <c r="AT42" i="1"/>
  <c r="AU42" i="1" s="1"/>
  <c r="AV42" i="1" s="1"/>
  <c r="BD42" i="1"/>
  <c r="BE42" i="1" s="1"/>
  <c r="BF42" i="1" s="1"/>
  <c r="Z42" i="1"/>
  <c r="AA42" i="1" s="1"/>
  <c r="AJ42" i="1"/>
  <c r="AK42" i="1" s="1"/>
  <c r="AL42" i="1" s="1"/>
  <c r="G42" i="1"/>
  <c r="F42" i="1"/>
  <c r="D38" i="1"/>
  <c r="E38" i="1"/>
  <c r="F38" i="1"/>
  <c r="AT38" i="1"/>
  <c r="AU38" i="1" s="1"/>
  <c r="AV38" i="1" s="1"/>
  <c r="G38" i="1"/>
  <c r="BD38" i="1"/>
  <c r="AJ38" i="1"/>
  <c r="Z38" i="1"/>
  <c r="AA38" i="1" s="1"/>
  <c r="D34" i="1"/>
  <c r="G34" i="1"/>
  <c r="E34" i="1"/>
  <c r="F34" i="1"/>
  <c r="AT34" i="1"/>
  <c r="AU34" i="1" s="1"/>
  <c r="AV34" i="1" s="1"/>
  <c r="BD34" i="1"/>
  <c r="BE34" i="1" s="1"/>
  <c r="BF34" i="1" s="1"/>
  <c r="Z34" i="1"/>
  <c r="AA34" i="1" s="1"/>
  <c r="AJ34" i="1"/>
  <c r="AK34" i="1" s="1"/>
  <c r="AL34" i="1" s="1"/>
  <c r="D30" i="1"/>
  <c r="E30" i="1"/>
  <c r="G30" i="1"/>
  <c r="J30" i="1" s="1"/>
  <c r="K30" i="1" s="1"/>
  <c r="AT30" i="1"/>
  <c r="F30" i="1"/>
  <c r="BD30" i="1"/>
  <c r="BE30" i="1" s="1"/>
  <c r="BF30" i="1" s="1"/>
  <c r="AJ30" i="1"/>
  <c r="AK30" i="1" s="1"/>
  <c r="AL30" i="1" s="1"/>
  <c r="Z30" i="1"/>
  <c r="D26" i="1"/>
  <c r="E26" i="1"/>
  <c r="G26" i="1"/>
  <c r="F26" i="1"/>
  <c r="AT26" i="1"/>
  <c r="AU26" i="1" s="1"/>
  <c r="AV26" i="1" s="1"/>
  <c r="BD26" i="1"/>
  <c r="BE26" i="1" s="1"/>
  <c r="BF26" i="1" s="1"/>
  <c r="Z26" i="1"/>
  <c r="AJ26" i="1"/>
  <c r="D22" i="1"/>
  <c r="E22" i="1"/>
  <c r="F22" i="1"/>
  <c r="G22" i="1"/>
  <c r="AT22" i="1"/>
  <c r="AU22" i="1" s="1"/>
  <c r="AV22" i="1" s="1"/>
  <c r="BD22" i="1"/>
  <c r="AJ22" i="1"/>
  <c r="Z22" i="1"/>
  <c r="AA22" i="1" s="1"/>
  <c r="D18" i="1"/>
  <c r="G18" i="1"/>
  <c r="E18" i="1"/>
  <c r="F18" i="1"/>
  <c r="AT18" i="1"/>
  <c r="AU18" i="1" s="1"/>
  <c r="AV18" i="1" s="1"/>
  <c r="BD18" i="1"/>
  <c r="Z18" i="1"/>
  <c r="AA18" i="1" s="1"/>
  <c r="AJ18" i="1"/>
  <c r="AK18" i="1" s="1"/>
  <c r="AL18" i="1" s="1"/>
  <c r="D14" i="1"/>
  <c r="E14" i="1"/>
  <c r="AT14" i="1"/>
  <c r="AU14" i="1" s="1"/>
  <c r="AV14" i="1" s="1"/>
  <c r="BD14" i="1"/>
  <c r="AJ14" i="1"/>
  <c r="Z14" i="1"/>
  <c r="AA14" i="1" s="1"/>
  <c r="G14" i="1"/>
  <c r="J14" i="1" s="1"/>
  <c r="K14" i="1" s="1"/>
  <c r="F14" i="1"/>
  <c r="D10" i="1"/>
  <c r="E10" i="1"/>
  <c r="G10" i="1"/>
  <c r="J10" i="1" s="1"/>
  <c r="K10" i="1" s="1"/>
  <c r="AT10" i="1"/>
  <c r="BD10" i="1"/>
  <c r="BE10" i="1" s="1"/>
  <c r="BF10" i="1" s="1"/>
  <c r="Z10" i="1"/>
  <c r="AA10" i="1" s="1"/>
  <c r="F10" i="1"/>
  <c r="AJ10" i="1"/>
  <c r="G4" i="1"/>
  <c r="D4" i="1"/>
  <c r="F4" i="1"/>
  <c r="E4" i="1"/>
  <c r="AJ4" i="1"/>
  <c r="AK4" i="1" s="1"/>
  <c r="AL4" i="1" s="1"/>
  <c r="BD4" i="1"/>
  <c r="Z4" i="1"/>
  <c r="AT4" i="1"/>
  <c r="D274" i="1"/>
  <c r="G274" i="1"/>
  <c r="F274" i="1"/>
  <c r="E274" i="1"/>
  <c r="AT274" i="1"/>
  <c r="AU274" i="1" s="1"/>
  <c r="AV274" i="1" s="1"/>
  <c r="BD274" i="1"/>
  <c r="BE274" i="1" s="1"/>
  <c r="BF274" i="1" s="1"/>
  <c r="Z274" i="1"/>
  <c r="AJ274" i="1"/>
  <c r="BN274" i="1"/>
  <c r="D270" i="1"/>
  <c r="G270" i="1"/>
  <c r="J270" i="1" s="1"/>
  <c r="K270" i="1" s="1"/>
  <c r="AT270" i="1"/>
  <c r="AU270" i="1" s="1"/>
  <c r="AV270" i="1" s="1"/>
  <c r="BD270" i="1"/>
  <c r="BE270" i="1" s="1"/>
  <c r="BF270" i="1" s="1"/>
  <c r="BN270" i="1"/>
  <c r="Z270" i="1"/>
  <c r="AA270" i="1" s="1"/>
  <c r="AJ270" i="1"/>
  <c r="AK270" i="1" s="1"/>
  <c r="AL270" i="1" s="1"/>
  <c r="F270" i="1"/>
  <c r="E270" i="1"/>
  <c r="D266" i="1"/>
  <c r="G266" i="1"/>
  <c r="E266" i="1"/>
  <c r="AT266" i="1"/>
  <c r="AU266" i="1" s="1"/>
  <c r="AV266" i="1" s="1"/>
  <c r="BD266" i="1"/>
  <c r="BE266" i="1" s="1"/>
  <c r="BF266" i="1" s="1"/>
  <c r="Z266" i="1"/>
  <c r="AA266" i="1" s="1"/>
  <c r="BN266" i="1"/>
  <c r="F266" i="1"/>
  <c r="AJ266" i="1"/>
  <c r="AK266" i="1" s="1"/>
  <c r="AL266" i="1" s="1"/>
  <c r="D264" i="1"/>
  <c r="F264" i="1"/>
  <c r="G264" i="1"/>
  <c r="E264" i="1"/>
  <c r="BN264" i="1"/>
  <c r="BD264" i="1"/>
  <c r="BE264" i="1" s="1"/>
  <c r="BF264" i="1" s="1"/>
  <c r="Z264" i="1"/>
  <c r="AA264" i="1" s="1"/>
  <c r="AT264" i="1"/>
  <c r="AU264" i="1" s="1"/>
  <c r="AV264" i="1" s="1"/>
  <c r="AJ264" i="1"/>
  <c r="D260" i="1"/>
  <c r="F260" i="1"/>
  <c r="G260" i="1"/>
  <c r="E260" i="1"/>
  <c r="BN260" i="1"/>
  <c r="BD260" i="1"/>
  <c r="BE260" i="1" s="1"/>
  <c r="BF260" i="1" s="1"/>
  <c r="AT260" i="1"/>
  <c r="AU260" i="1" s="1"/>
  <c r="AV260" i="1" s="1"/>
  <c r="Z260" i="1"/>
  <c r="AA260" i="1" s="1"/>
  <c r="AJ260" i="1"/>
  <c r="AK260" i="1" s="1"/>
  <c r="AL260" i="1" s="1"/>
  <c r="D256" i="1"/>
  <c r="F256" i="1"/>
  <c r="E256" i="1"/>
  <c r="BN256" i="1"/>
  <c r="G256" i="1"/>
  <c r="BG256" i="1" s="1"/>
  <c r="BH256" i="1" s="1"/>
  <c r="Z256" i="1"/>
  <c r="AJ256" i="1"/>
  <c r="BD256" i="1"/>
  <c r="BE256" i="1" s="1"/>
  <c r="BF256" i="1" s="1"/>
  <c r="AT256" i="1"/>
  <c r="AU256" i="1" s="1"/>
  <c r="AV256" i="1" s="1"/>
  <c r="D254" i="1"/>
  <c r="G254" i="1"/>
  <c r="AT254" i="1"/>
  <c r="AU254" i="1" s="1"/>
  <c r="AV254" i="1" s="1"/>
  <c r="F254" i="1"/>
  <c r="BD254" i="1"/>
  <c r="BE254" i="1" s="1"/>
  <c r="BF254" i="1" s="1"/>
  <c r="BN254" i="1"/>
  <c r="Z254" i="1"/>
  <c r="AA254" i="1" s="1"/>
  <c r="E254" i="1"/>
  <c r="AJ254" i="1"/>
  <c r="AK254" i="1" s="1"/>
  <c r="AL254" i="1" s="1"/>
  <c r="D250" i="1"/>
  <c r="G250" i="1"/>
  <c r="F250" i="1"/>
  <c r="E250" i="1"/>
  <c r="AT250" i="1"/>
  <c r="BD250" i="1"/>
  <c r="BE250" i="1" s="1"/>
  <c r="BF250" i="1" s="1"/>
  <c r="Z250" i="1"/>
  <c r="AA250" i="1" s="1"/>
  <c r="BN250" i="1"/>
  <c r="AJ250" i="1"/>
  <c r="D246" i="1"/>
  <c r="G246" i="1"/>
  <c r="F246" i="1"/>
  <c r="AT246" i="1"/>
  <c r="BD246" i="1"/>
  <c r="BE246" i="1" s="1"/>
  <c r="BF246" i="1" s="1"/>
  <c r="BN246" i="1"/>
  <c r="AJ246" i="1"/>
  <c r="Z246" i="1"/>
  <c r="E246" i="1"/>
  <c r="D242" i="1"/>
  <c r="G242" i="1"/>
  <c r="F242" i="1"/>
  <c r="E242" i="1"/>
  <c r="AT242" i="1"/>
  <c r="AU242" i="1" s="1"/>
  <c r="AV242" i="1" s="1"/>
  <c r="BD242" i="1"/>
  <c r="BE242" i="1" s="1"/>
  <c r="BF242" i="1" s="1"/>
  <c r="Z242" i="1"/>
  <c r="AA242" i="1" s="1"/>
  <c r="AJ242" i="1"/>
  <c r="AK242" i="1" s="1"/>
  <c r="AL242" i="1" s="1"/>
  <c r="BN242" i="1"/>
  <c r="D238" i="1"/>
  <c r="G238" i="1"/>
  <c r="AT238" i="1"/>
  <c r="AU238" i="1" s="1"/>
  <c r="AV238" i="1" s="1"/>
  <c r="BD238" i="1"/>
  <c r="BE238" i="1" s="1"/>
  <c r="BF238" i="1" s="1"/>
  <c r="F238" i="1"/>
  <c r="BN238" i="1"/>
  <c r="AJ238" i="1"/>
  <c r="AK238" i="1" s="1"/>
  <c r="AL238" i="1" s="1"/>
  <c r="Z238" i="1"/>
  <c r="AA238" i="1" s="1"/>
  <c r="E238" i="1"/>
  <c r="D236" i="1"/>
  <c r="F236" i="1"/>
  <c r="E236" i="1"/>
  <c r="G236" i="1"/>
  <c r="BN236" i="1"/>
  <c r="AJ236" i="1"/>
  <c r="AK236" i="1" s="1"/>
  <c r="AL236" i="1" s="1"/>
  <c r="BD236" i="1"/>
  <c r="BE236" i="1" s="1"/>
  <c r="BF236" i="1" s="1"/>
  <c r="AT236" i="1"/>
  <c r="AU236" i="1" s="1"/>
  <c r="AV236" i="1" s="1"/>
  <c r="Z236" i="1"/>
  <c r="AA236" i="1" s="1"/>
  <c r="D232" i="1"/>
  <c r="F232" i="1"/>
  <c r="G232" i="1"/>
  <c r="E232" i="1"/>
  <c r="BN232" i="1"/>
  <c r="AJ232" i="1"/>
  <c r="AK232" i="1" s="1"/>
  <c r="AL232" i="1" s="1"/>
  <c r="BD232" i="1"/>
  <c r="BE232" i="1" s="1"/>
  <c r="BF232" i="1" s="1"/>
  <c r="Z232" i="1"/>
  <c r="AA232" i="1" s="1"/>
  <c r="AT232" i="1"/>
  <c r="AU232" i="1" s="1"/>
  <c r="AV232" i="1" s="1"/>
  <c r="D230" i="1"/>
  <c r="G230" i="1"/>
  <c r="F230" i="1"/>
  <c r="AT230" i="1"/>
  <c r="AU230" i="1" s="1"/>
  <c r="AV230" i="1" s="1"/>
  <c r="BD230" i="1"/>
  <c r="BE230" i="1" s="1"/>
  <c r="BF230" i="1" s="1"/>
  <c r="BN230" i="1"/>
  <c r="AJ230" i="1"/>
  <c r="AK230" i="1" s="1"/>
  <c r="AL230" i="1" s="1"/>
  <c r="Z230" i="1"/>
  <c r="AA230" i="1" s="1"/>
  <c r="E230" i="1"/>
  <c r="D226" i="1"/>
  <c r="G226" i="1"/>
  <c r="F226" i="1"/>
  <c r="E226" i="1"/>
  <c r="AT226" i="1"/>
  <c r="AU226" i="1" s="1"/>
  <c r="AV226" i="1" s="1"/>
  <c r="BD226" i="1"/>
  <c r="BE226" i="1" s="1"/>
  <c r="BF226" i="1" s="1"/>
  <c r="Z226" i="1"/>
  <c r="AA226" i="1" s="1"/>
  <c r="AJ226" i="1"/>
  <c r="AK226" i="1" s="1"/>
  <c r="AL226" i="1" s="1"/>
  <c r="BN226" i="1"/>
  <c r="D224" i="1"/>
  <c r="F224" i="1"/>
  <c r="E224" i="1"/>
  <c r="BN224" i="1"/>
  <c r="AJ224" i="1"/>
  <c r="Z224" i="1"/>
  <c r="AA224" i="1" s="1"/>
  <c r="G224" i="1"/>
  <c r="BD224" i="1"/>
  <c r="AT224" i="1"/>
  <c r="D218" i="1"/>
  <c r="G218" i="1"/>
  <c r="J218" i="1" s="1"/>
  <c r="K218" i="1" s="1"/>
  <c r="F218" i="1"/>
  <c r="E218" i="1"/>
  <c r="AT218" i="1"/>
  <c r="AU218" i="1" s="1"/>
  <c r="AV218" i="1" s="1"/>
  <c r="BD218" i="1"/>
  <c r="BE218" i="1" s="1"/>
  <c r="BF218" i="1" s="1"/>
  <c r="Z218" i="1"/>
  <c r="BN218" i="1"/>
  <c r="AJ218" i="1"/>
  <c r="AK218" i="1" s="1"/>
  <c r="AL218" i="1" s="1"/>
  <c r="D214" i="1"/>
  <c r="G214" i="1"/>
  <c r="F214" i="1"/>
  <c r="AT214" i="1"/>
  <c r="AU214" i="1" s="1"/>
  <c r="AV214" i="1" s="1"/>
  <c r="BD214" i="1"/>
  <c r="BE214" i="1" s="1"/>
  <c r="BF214" i="1" s="1"/>
  <c r="BN214" i="1"/>
  <c r="AJ214" i="1"/>
  <c r="AK214" i="1" s="1"/>
  <c r="AL214" i="1" s="1"/>
  <c r="Z214" i="1"/>
  <c r="AA214" i="1" s="1"/>
  <c r="E214" i="1"/>
  <c r="D210" i="1"/>
  <c r="G210" i="1"/>
  <c r="F210" i="1"/>
  <c r="E210" i="1"/>
  <c r="AT210" i="1"/>
  <c r="AU210" i="1" s="1"/>
  <c r="AV210" i="1" s="1"/>
  <c r="BD210" i="1"/>
  <c r="BE210" i="1" s="1"/>
  <c r="BF210" i="1" s="1"/>
  <c r="Z210" i="1"/>
  <c r="AA210" i="1" s="1"/>
  <c r="AJ210" i="1"/>
  <c r="AK210" i="1" s="1"/>
  <c r="AL210" i="1" s="1"/>
  <c r="BN210" i="1"/>
  <c r="D206" i="1"/>
  <c r="G206" i="1"/>
  <c r="AT206" i="1"/>
  <c r="AU206" i="1" s="1"/>
  <c r="AV206" i="1" s="1"/>
  <c r="BD206" i="1"/>
  <c r="BN206" i="1"/>
  <c r="AJ206" i="1"/>
  <c r="AK206" i="1" s="1"/>
  <c r="AL206" i="1" s="1"/>
  <c r="Z206" i="1"/>
  <c r="AA206" i="1" s="1"/>
  <c r="F206" i="1"/>
  <c r="E206" i="1"/>
  <c r="D202" i="1"/>
  <c r="G202" i="1"/>
  <c r="E202" i="1"/>
  <c r="AT202" i="1"/>
  <c r="BD202" i="1"/>
  <c r="BE202" i="1" s="1"/>
  <c r="BF202" i="1" s="1"/>
  <c r="Z202" i="1"/>
  <c r="AA202" i="1" s="1"/>
  <c r="BN202" i="1"/>
  <c r="F202" i="1"/>
  <c r="AJ202" i="1"/>
  <c r="AK202" i="1" s="1"/>
  <c r="AL202" i="1" s="1"/>
  <c r="D198" i="1"/>
  <c r="G198" i="1"/>
  <c r="F198" i="1"/>
  <c r="AT198" i="1"/>
  <c r="AU198" i="1" s="1"/>
  <c r="AV198" i="1" s="1"/>
  <c r="BD198" i="1"/>
  <c r="BE198" i="1" s="1"/>
  <c r="BF198" i="1" s="1"/>
  <c r="BN198" i="1"/>
  <c r="AJ198" i="1"/>
  <c r="AK198" i="1" s="1"/>
  <c r="AL198" i="1" s="1"/>
  <c r="Z198" i="1"/>
  <c r="AA198" i="1" s="1"/>
  <c r="E198" i="1"/>
  <c r="D196" i="1"/>
  <c r="F196" i="1"/>
  <c r="G196" i="1"/>
  <c r="E196" i="1"/>
  <c r="BN196" i="1"/>
  <c r="AJ196" i="1"/>
  <c r="BD196" i="1"/>
  <c r="BE196" i="1" s="1"/>
  <c r="BF196" i="1" s="1"/>
  <c r="AT196" i="1"/>
  <c r="AU196" i="1" s="1"/>
  <c r="AV196" i="1" s="1"/>
  <c r="Z196" i="1"/>
  <c r="D192" i="1"/>
  <c r="F192" i="1"/>
  <c r="E192" i="1"/>
  <c r="BN192" i="1"/>
  <c r="AJ192" i="1"/>
  <c r="G192" i="1"/>
  <c r="Z192" i="1"/>
  <c r="AA192" i="1" s="1"/>
  <c r="BD192" i="1"/>
  <c r="AT192" i="1"/>
  <c r="D188" i="1"/>
  <c r="F188" i="1"/>
  <c r="E188" i="1"/>
  <c r="BN188" i="1"/>
  <c r="AJ188" i="1"/>
  <c r="AK188" i="1" s="1"/>
  <c r="AL188" i="1" s="1"/>
  <c r="BD188" i="1"/>
  <c r="BE188" i="1" s="1"/>
  <c r="BF188" i="1" s="1"/>
  <c r="AT188" i="1"/>
  <c r="Z188" i="1"/>
  <c r="G188" i="1"/>
  <c r="D186" i="1"/>
  <c r="G186" i="1"/>
  <c r="J186" i="1" s="1"/>
  <c r="K186" i="1" s="1"/>
  <c r="F186" i="1"/>
  <c r="E186" i="1"/>
  <c r="AT186" i="1"/>
  <c r="AU186" i="1" s="1"/>
  <c r="AV186" i="1" s="1"/>
  <c r="BD186" i="1"/>
  <c r="BE186" i="1" s="1"/>
  <c r="BF186" i="1" s="1"/>
  <c r="Z186" i="1"/>
  <c r="AA186" i="1" s="1"/>
  <c r="BN186" i="1"/>
  <c r="AJ186" i="1"/>
  <c r="AK186" i="1" s="1"/>
  <c r="AL186" i="1" s="1"/>
  <c r="D182" i="1"/>
  <c r="G182" i="1"/>
  <c r="F182" i="1"/>
  <c r="AT182" i="1"/>
  <c r="AU182" i="1" s="1"/>
  <c r="AV182" i="1" s="1"/>
  <c r="BD182" i="1"/>
  <c r="BE182" i="1" s="1"/>
  <c r="BF182" i="1" s="1"/>
  <c r="BN182" i="1"/>
  <c r="AJ182" i="1"/>
  <c r="AK182" i="1" s="1"/>
  <c r="AL182" i="1" s="1"/>
  <c r="Z182" i="1"/>
  <c r="AA182" i="1" s="1"/>
  <c r="E182" i="1"/>
  <c r="D178" i="1"/>
  <c r="G178" i="1"/>
  <c r="F178" i="1"/>
  <c r="E178" i="1"/>
  <c r="AT178" i="1"/>
  <c r="BD178" i="1"/>
  <c r="BE178" i="1" s="1"/>
  <c r="BF178" i="1" s="1"/>
  <c r="Z178" i="1"/>
  <c r="AA178" i="1" s="1"/>
  <c r="AJ178" i="1"/>
  <c r="BN178" i="1"/>
  <c r="D174" i="1"/>
  <c r="G174" i="1"/>
  <c r="BN174" i="1"/>
  <c r="AT174" i="1"/>
  <c r="BD174" i="1"/>
  <c r="BE174" i="1" s="1"/>
  <c r="BF174" i="1" s="1"/>
  <c r="F174" i="1"/>
  <c r="AJ174" i="1"/>
  <c r="Z174" i="1"/>
  <c r="E174" i="1"/>
  <c r="D170" i="1"/>
  <c r="G170" i="1"/>
  <c r="J170" i="1" s="1"/>
  <c r="K170" i="1" s="1"/>
  <c r="BN170" i="1"/>
  <c r="E170" i="1"/>
  <c r="AT170" i="1"/>
  <c r="AU170" i="1" s="1"/>
  <c r="AV170" i="1" s="1"/>
  <c r="BD170" i="1"/>
  <c r="BE170" i="1" s="1"/>
  <c r="BF170" i="1" s="1"/>
  <c r="Z170" i="1"/>
  <c r="AA170" i="1" s="1"/>
  <c r="AJ170" i="1"/>
  <c r="AK170" i="1" s="1"/>
  <c r="AL170" i="1" s="1"/>
  <c r="F170" i="1"/>
  <c r="D168" i="1"/>
  <c r="F168" i="1"/>
  <c r="G168" i="1"/>
  <c r="E168" i="1"/>
  <c r="AJ168" i="1"/>
  <c r="BN168" i="1"/>
  <c r="BD168" i="1"/>
  <c r="BE168" i="1" s="1"/>
  <c r="BF168" i="1" s="1"/>
  <c r="AT168" i="1"/>
  <c r="AU168" i="1" s="1"/>
  <c r="AV168" i="1" s="1"/>
  <c r="Z168" i="1"/>
  <c r="D164" i="1"/>
  <c r="F164" i="1"/>
  <c r="G164" i="1"/>
  <c r="E164" i="1"/>
  <c r="BN164" i="1"/>
  <c r="AJ164" i="1"/>
  <c r="AK164" i="1" s="1"/>
  <c r="AL164" i="1" s="1"/>
  <c r="BD164" i="1"/>
  <c r="BE164" i="1" s="1"/>
  <c r="BF164" i="1" s="1"/>
  <c r="Z164" i="1"/>
  <c r="AT164" i="1"/>
  <c r="D160" i="1"/>
  <c r="F160" i="1"/>
  <c r="E160" i="1"/>
  <c r="BN160" i="1"/>
  <c r="AJ160" i="1"/>
  <c r="AK160" i="1" s="1"/>
  <c r="AL160" i="1" s="1"/>
  <c r="G160" i="1"/>
  <c r="BD160" i="1"/>
  <c r="Z160" i="1"/>
  <c r="AT160" i="1"/>
  <c r="AU160" i="1" s="1"/>
  <c r="AV160" i="1" s="1"/>
  <c r="D156" i="1"/>
  <c r="F156" i="1"/>
  <c r="E156" i="1"/>
  <c r="AJ156" i="1"/>
  <c r="AK156" i="1" s="1"/>
  <c r="AL156" i="1" s="1"/>
  <c r="BD156" i="1"/>
  <c r="BE156" i="1" s="1"/>
  <c r="BF156" i="1" s="1"/>
  <c r="Z156" i="1"/>
  <c r="AA156" i="1" s="1"/>
  <c r="G156" i="1"/>
  <c r="BN156" i="1"/>
  <c r="AT156" i="1"/>
  <c r="AU156" i="1" s="1"/>
  <c r="AV156" i="1" s="1"/>
  <c r="D152" i="1"/>
  <c r="F152" i="1"/>
  <c r="G152" i="1"/>
  <c r="E152" i="1"/>
  <c r="AJ152" i="1"/>
  <c r="BN152" i="1"/>
  <c r="BD152" i="1"/>
  <c r="BE152" i="1" s="1"/>
  <c r="BF152" i="1" s="1"/>
  <c r="AT152" i="1"/>
  <c r="AU152" i="1" s="1"/>
  <c r="AV152" i="1" s="1"/>
  <c r="Z152" i="1"/>
  <c r="AA152" i="1" s="1"/>
  <c r="D150" i="1"/>
  <c r="G150" i="1"/>
  <c r="J150" i="1" s="1"/>
  <c r="K150" i="1" s="1"/>
  <c r="F150" i="1"/>
  <c r="BN150" i="1"/>
  <c r="AT150" i="1"/>
  <c r="BD150" i="1"/>
  <c r="BE150" i="1" s="1"/>
  <c r="BF150" i="1" s="1"/>
  <c r="AJ150" i="1"/>
  <c r="AK150" i="1" s="1"/>
  <c r="AL150" i="1" s="1"/>
  <c r="Z150" i="1"/>
  <c r="E150" i="1"/>
  <c r="D146" i="1"/>
  <c r="G146" i="1"/>
  <c r="F146" i="1"/>
  <c r="BN146" i="1"/>
  <c r="E146" i="1"/>
  <c r="AT146" i="1"/>
  <c r="BD146" i="1"/>
  <c r="Z146" i="1"/>
  <c r="AA146" i="1" s="1"/>
  <c r="AJ146" i="1"/>
  <c r="AK146" i="1" s="1"/>
  <c r="AL146" i="1" s="1"/>
  <c r="D142" i="1"/>
  <c r="G142" i="1"/>
  <c r="J142" i="1" s="1"/>
  <c r="K142" i="1" s="1"/>
  <c r="BN142" i="1"/>
  <c r="AT142" i="1"/>
  <c r="AU142" i="1" s="1"/>
  <c r="AV142" i="1" s="1"/>
  <c r="BD142" i="1"/>
  <c r="BE142" i="1" s="1"/>
  <c r="BF142" i="1" s="1"/>
  <c r="AJ142" i="1"/>
  <c r="AK142" i="1" s="1"/>
  <c r="AL142" i="1" s="1"/>
  <c r="Z142" i="1"/>
  <c r="AA142" i="1" s="1"/>
  <c r="F142" i="1"/>
  <c r="E142" i="1"/>
  <c r="D138" i="1"/>
  <c r="G138" i="1"/>
  <c r="BN138" i="1"/>
  <c r="E138" i="1"/>
  <c r="AT138" i="1"/>
  <c r="AU138" i="1" s="1"/>
  <c r="AV138" i="1" s="1"/>
  <c r="BD138" i="1"/>
  <c r="BE138" i="1" s="1"/>
  <c r="BF138" i="1" s="1"/>
  <c r="Z138" i="1"/>
  <c r="AA138" i="1" s="1"/>
  <c r="F138" i="1"/>
  <c r="AJ138" i="1"/>
  <c r="AK138" i="1" s="1"/>
  <c r="AL138" i="1" s="1"/>
  <c r="D134" i="1"/>
  <c r="G134" i="1"/>
  <c r="F134" i="1"/>
  <c r="AT134" i="1"/>
  <c r="BD134" i="1"/>
  <c r="AJ134" i="1"/>
  <c r="Z134" i="1"/>
  <c r="E134" i="1"/>
  <c r="D132" i="1"/>
  <c r="F132" i="1"/>
  <c r="G132" i="1"/>
  <c r="J132" i="1" s="1"/>
  <c r="K132" i="1" s="1"/>
  <c r="E132" i="1"/>
  <c r="AJ132" i="1"/>
  <c r="AK132" i="1" s="1"/>
  <c r="AL132" i="1" s="1"/>
  <c r="BD132" i="1"/>
  <c r="BE132" i="1" s="1"/>
  <c r="BF132" i="1" s="1"/>
  <c r="Z132" i="1"/>
  <c r="AA132" i="1" s="1"/>
  <c r="AT132" i="1"/>
  <c r="AU132" i="1" s="1"/>
  <c r="AV132" i="1" s="1"/>
  <c r="D128" i="1"/>
  <c r="F128" i="1"/>
  <c r="E128" i="1"/>
  <c r="AJ128" i="1"/>
  <c r="AK128" i="1" s="1"/>
  <c r="AL128" i="1" s="1"/>
  <c r="G128" i="1"/>
  <c r="BD128" i="1"/>
  <c r="BE128" i="1" s="1"/>
  <c r="BF128" i="1" s="1"/>
  <c r="Z128" i="1"/>
  <c r="AA128" i="1" s="1"/>
  <c r="AT128" i="1"/>
  <c r="AU128" i="1" s="1"/>
  <c r="AV128" i="1" s="1"/>
  <c r="D126" i="1"/>
  <c r="G126" i="1"/>
  <c r="AT126" i="1"/>
  <c r="AU126" i="1" s="1"/>
  <c r="AV126" i="1" s="1"/>
  <c r="F126" i="1"/>
  <c r="BD126" i="1"/>
  <c r="BE126" i="1" s="1"/>
  <c r="BF126" i="1" s="1"/>
  <c r="AJ126" i="1"/>
  <c r="AK126" i="1" s="1"/>
  <c r="AL126" i="1" s="1"/>
  <c r="Z126" i="1"/>
  <c r="AA126" i="1" s="1"/>
  <c r="E126" i="1"/>
  <c r="D122" i="1"/>
  <c r="G122" i="1"/>
  <c r="F122" i="1"/>
  <c r="E122" i="1"/>
  <c r="AT122" i="1"/>
  <c r="AU122" i="1" s="1"/>
  <c r="AV122" i="1" s="1"/>
  <c r="BD122" i="1"/>
  <c r="Z122" i="1"/>
  <c r="AJ122" i="1"/>
  <c r="D120" i="1"/>
  <c r="F120" i="1"/>
  <c r="G120" i="1"/>
  <c r="E120" i="1"/>
  <c r="AJ120" i="1"/>
  <c r="BD120" i="1"/>
  <c r="BE120" i="1" s="1"/>
  <c r="BF120" i="1" s="1"/>
  <c r="AT120" i="1"/>
  <c r="AU120" i="1" s="1"/>
  <c r="AV120" i="1" s="1"/>
  <c r="Z120" i="1"/>
  <c r="AA120" i="1" s="1"/>
  <c r="D116" i="1"/>
  <c r="F116" i="1"/>
  <c r="G116" i="1"/>
  <c r="E116" i="1"/>
  <c r="AJ116" i="1"/>
  <c r="AK116" i="1" s="1"/>
  <c r="AL116" i="1" s="1"/>
  <c r="BD116" i="1"/>
  <c r="BE116" i="1" s="1"/>
  <c r="BF116" i="1" s="1"/>
  <c r="Z116" i="1"/>
  <c r="AA116" i="1" s="1"/>
  <c r="AT116" i="1"/>
  <c r="AU116" i="1" s="1"/>
  <c r="AV116" i="1" s="1"/>
  <c r="D112" i="1"/>
  <c r="F112" i="1"/>
  <c r="E112" i="1"/>
  <c r="G112" i="1"/>
  <c r="AJ112" i="1"/>
  <c r="BD112" i="1"/>
  <c r="Z112" i="1"/>
  <c r="AA112" i="1" s="1"/>
  <c r="AT112" i="1"/>
  <c r="D108" i="1"/>
  <c r="F108" i="1"/>
  <c r="G108" i="1"/>
  <c r="E108" i="1"/>
  <c r="AJ108" i="1"/>
  <c r="BD108" i="1"/>
  <c r="Z108" i="1"/>
  <c r="AA108" i="1" s="1"/>
  <c r="AT108" i="1"/>
  <c r="D102" i="1"/>
  <c r="G102" i="1"/>
  <c r="E102" i="1"/>
  <c r="F102" i="1"/>
  <c r="AT102" i="1"/>
  <c r="AU102" i="1" s="1"/>
  <c r="AV102" i="1" s="1"/>
  <c r="BD102" i="1"/>
  <c r="AJ102" i="1"/>
  <c r="Z102" i="1"/>
  <c r="D100" i="1"/>
  <c r="F100" i="1"/>
  <c r="E100" i="1"/>
  <c r="G100" i="1"/>
  <c r="AJ100" i="1"/>
  <c r="BD100" i="1"/>
  <c r="Z100" i="1"/>
  <c r="AA100" i="1" s="1"/>
  <c r="AT100" i="1"/>
  <c r="D96" i="1"/>
  <c r="F96" i="1"/>
  <c r="E96" i="1"/>
  <c r="AJ96" i="1"/>
  <c r="AK96" i="1" s="1"/>
  <c r="AL96" i="1" s="1"/>
  <c r="G96" i="1"/>
  <c r="BD96" i="1"/>
  <c r="BE96" i="1" s="1"/>
  <c r="BF96" i="1" s="1"/>
  <c r="Z96" i="1"/>
  <c r="AA96" i="1" s="1"/>
  <c r="AT96" i="1"/>
  <c r="AU96" i="1" s="1"/>
  <c r="AV96" i="1" s="1"/>
  <c r="D92" i="1"/>
  <c r="F92" i="1"/>
  <c r="AJ92" i="1"/>
  <c r="AK92" i="1" s="1"/>
  <c r="AL92" i="1" s="1"/>
  <c r="E92" i="1"/>
  <c r="BD92" i="1"/>
  <c r="Z92" i="1"/>
  <c r="AA92" i="1" s="1"/>
  <c r="G92" i="1"/>
  <c r="AC92" i="1" s="1"/>
  <c r="AD92" i="1" s="1"/>
  <c r="AT92" i="1"/>
  <c r="D88" i="1"/>
  <c r="F88" i="1"/>
  <c r="G88" i="1"/>
  <c r="AJ88" i="1"/>
  <c r="AK88" i="1" s="1"/>
  <c r="AL88" i="1" s="1"/>
  <c r="BD88" i="1"/>
  <c r="E88" i="1"/>
  <c r="AT88" i="1"/>
  <c r="AU88" i="1" s="1"/>
  <c r="AV88" i="1" s="1"/>
  <c r="Z88" i="1"/>
  <c r="AA88" i="1" s="1"/>
  <c r="D84" i="1"/>
  <c r="F84" i="1"/>
  <c r="E84" i="1"/>
  <c r="G84" i="1"/>
  <c r="AJ84" i="1"/>
  <c r="BD84" i="1"/>
  <c r="Z84" i="1"/>
  <c r="AA84" i="1" s="1"/>
  <c r="AT84" i="1"/>
  <c r="AU84" i="1" s="1"/>
  <c r="AV84" i="1" s="1"/>
  <c r="D80" i="1"/>
  <c r="F80" i="1"/>
  <c r="E80" i="1"/>
  <c r="G80" i="1"/>
  <c r="AJ80" i="1"/>
  <c r="BD80" i="1"/>
  <c r="BE80" i="1" s="1"/>
  <c r="BF80" i="1" s="1"/>
  <c r="Z80" i="1"/>
  <c r="AA80" i="1" s="1"/>
  <c r="AT80" i="1"/>
  <c r="D78" i="1"/>
  <c r="G78" i="1"/>
  <c r="E78" i="1"/>
  <c r="AT78" i="1"/>
  <c r="BD78" i="1"/>
  <c r="BE78" i="1" s="1"/>
  <c r="BF78" i="1" s="1"/>
  <c r="AJ78" i="1"/>
  <c r="Z78" i="1"/>
  <c r="F78" i="1"/>
  <c r="D74" i="1"/>
  <c r="G74" i="1"/>
  <c r="E74" i="1"/>
  <c r="AT74" i="1"/>
  <c r="BD74" i="1"/>
  <c r="BE74" i="1" s="1"/>
  <c r="BF74" i="1" s="1"/>
  <c r="Z74" i="1"/>
  <c r="F74" i="1"/>
  <c r="AJ74" i="1"/>
  <c r="AK74" i="1" s="1"/>
  <c r="AL74" i="1" s="1"/>
  <c r="D72" i="1"/>
  <c r="F72" i="1"/>
  <c r="G72" i="1"/>
  <c r="E72" i="1"/>
  <c r="AJ72" i="1"/>
  <c r="AK72" i="1" s="1"/>
  <c r="AL72" i="1" s="1"/>
  <c r="BD72" i="1"/>
  <c r="BE72" i="1" s="1"/>
  <c r="BF72" i="1" s="1"/>
  <c r="AT72" i="1"/>
  <c r="AU72" i="1" s="1"/>
  <c r="AV72" i="1" s="1"/>
  <c r="Z72" i="1"/>
  <c r="AA72" i="1" s="1"/>
  <c r="D68" i="1"/>
  <c r="F68" i="1"/>
  <c r="E68" i="1"/>
  <c r="G68" i="1"/>
  <c r="AJ68" i="1"/>
  <c r="BD68" i="1"/>
  <c r="BE68" i="1" s="1"/>
  <c r="BF68" i="1" s="1"/>
  <c r="Z68" i="1"/>
  <c r="AA68" i="1" s="1"/>
  <c r="AT68" i="1"/>
  <c r="D66" i="1"/>
  <c r="E66" i="1"/>
  <c r="G66" i="1"/>
  <c r="F66" i="1"/>
  <c r="AT66" i="1"/>
  <c r="BD66" i="1"/>
  <c r="BE66" i="1" s="1"/>
  <c r="BF66" i="1" s="1"/>
  <c r="Z66" i="1"/>
  <c r="AJ66" i="1"/>
  <c r="D62" i="1"/>
  <c r="E62" i="1"/>
  <c r="G62" i="1"/>
  <c r="AT62" i="1"/>
  <c r="AU62" i="1" s="1"/>
  <c r="AV62" i="1" s="1"/>
  <c r="F62" i="1"/>
  <c r="BD62" i="1"/>
  <c r="AJ62" i="1"/>
  <c r="AK62" i="1" s="1"/>
  <c r="AL62" i="1" s="1"/>
  <c r="Z62" i="1"/>
  <c r="AA62" i="1" s="1"/>
  <c r="D58" i="1"/>
  <c r="E58" i="1"/>
  <c r="F58" i="1"/>
  <c r="AT58" i="1"/>
  <c r="AU58" i="1" s="1"/>
  <c r="AV58" i="1" s="1"/>
  <c r="BD58" i="1"/>
  <c r="BE58" i="1" s="1"/>
  <c r="BF58" i="1" s="1"/>
  <c r="G58" i="1"/>
  <c r="Z58" i="1"/>
  <c r="AA58" i="1" s="1"/>
  <c r="AJ58" i="1"/>
  <c r="AK58" i="1" s="1"/>
  <c r="AL58" i="1" s="1"/>
  <c r="D54" i="1"/>
  <c r="E54" i="1"/>
  <c r="F54" i="1"/>
  <c r="G54" i="1"/>
  <c r="AT54" i="1"/>
  <c r="BD54" i="1"/>
  <c r="BE54" i="1" s="1"/>
  <c r="BF54" i="1" s="1"/>
  <c r="AJ54" i="1"/>
  <c r="AK54" i="1" s="1"/>
  <c r="AL54" i="1" s="1"/>
  <c r="Z54" i="1"/>
  <c r="G52" i="1"/>
  <c r="D52" i="1"/>
  <c r="F52" i="1"/>
  <c r="E52" i="1"/>
  <c r="AJ52" i="1"/>
  <c r="AK52" i="1" s="1"/>
  <c r="AL52" i="1" s="1"/>
  <c r="BD52" i="1"/>
  <c r="BE52" i="1" s="1"/>
  <c r="BF52" i="1" s="1"/>
  <c r="Z52" i="1"/>
  <c r="AA52" i="1" s="1"/>
  <c r="AT52" i="1"/>
  <c r="AU52" i="1" s="1"/>
  <c r="AV52" i="1" s="1"/>
  <c r="G48" i="1"/>
  <c r="D48" i="1"/>
  <c r="F48" i="1"/>
  <c r="E48" i="1"/>
  <c r="AJ48" i="1"/>
  <c r="BD48" i="1"/>
  <c r="Z48" i="1"/>
  <c r="AT48" i="1"/>
  <c r="AU48" i="1" s="1"/>
  <c r="AV48" i="1" s="1"/>
  <c r="D46" i="1"/>
  <c r="E46" i="1"/>
  <c r="G46" i="1"/>
  <c r="AT46" i="1"/>
  <c r="AU46" i="1" s="1"/>
  <c r="AV46" i="1" s="1"/>
  <c r="BD46" i="1"/>
  <c r="BE46" i="1" s="1"/>
  <c r="BF46" i="1" s="1"/>
  <c r="F46" i="1"/>
  <c r="AJ46" i="1"/>
  <c r="AK46" i="1" s="1"/>
  <c r="AL46" i="1" s="1"/>
  <c r="Z46" i="1"/>
  <c r="AA46" i="1" s="1"/>
  <c r="G40" i="1"/>
  <c r="D40" i="1"/>
  <c r="F40" i="1"/>
  <c r="E40" i="1"/>
  <c r="AJ40" i="1"/>
  <c r="AK40" i="1" s="1"/>
  <c r="AL40" i="1" s="1"/>
  <c r="BD40" i="1"/>
  <c r="AT40" i="1"/>
  <c r="Z40" i="1"/>
  <c r="AA40" i="1" s="1"/>
  <c r="G36" i="1"/>
  <c r="D36" i="1"/>
  <c r="F36" i="1"/>
  <c r="E36" i="1"/>
  <c r="AJ36" i="1"/>
  <c r="AK36" i="1" s="1"/>
  <c r="AL36" i="1" s="1"/>
  <c r="BD36" i="1"/>
  <c r="BE36" i="1" s="1"/>
  <c r="BF36" i="1" s="1"/>
  <c r="Z36" i="1"/>
  <c r="AA36" i="1" s="1"/>
  <c r="AT36" i="1"/>
  <c r="AU36" i="1" s="1"/>
  <c r="AV36" i="1" s="1"/>
  <c r="G32" i="1"/>
  <c r="D32" i="1"/>
  <c r="F32" i="1"/>
  <c r="E32" i="1"/>
  <c r="AJ32" i="1"/>
  <c r="BD32" i="1"/>
  <c r="Z32" i="1"/>
  <c r="AT32" i="1"/>
  <c r="AU32" i="1" s="1"/>
  <c r="AV32" i="1" s="1"/>
  <c r="G28" i="1"/>
  <c r="D28" i="1"/>
  <c r="F28" i="1"/>
  <c r="AJ28" i="1"/>
  <c r="E28" i="1"/>
  <c r="BD28" i="1"/>
  <c r="Z28" i="1"/>
  <c r="AT28" i="1"/>
  <c r="AU28" i="1" s="1"/>
  <c r="AV28" i="1" s="1"/>
  <c r="G24" i="1"/>
  <c r="D24" i="1"/>
  <c r="F24" i="1"/>
  <c r="AJ24" i="1"/>
  <c r="BD24" i="1"/>
  <c r="BE24" i="1" s="1"/>
  <c r="BF24" i="1" s="1"/>
  <c r="AT24" i="1"/>
  <c r="AU24" i="1" s="1"/>
  <c r="AV24" i="1" s="1"/>
  <c r="Z24" i="1"/>
  <c r="AA24" i="1" s="1"/>
  <c r="E24" i="1"/>
  <c r="G20" i="1"/>
  <c r="D20" i="1"/>
  <c r="F20" i="1"/>
  <c r="E20" i="1"/>
  <c r="AJ20" i="1"/>
  <c r="AK20" i="1" s="1"/>
  <c r="AL20" i="1" s="1"/>
  <c r="BD20" i="1"/>
  <c r="BE20" i="1" s="1"/>
  <c r="BF20" i="1" s="1"/>
  <c r="Z20" i="1"/>
  <c r="AA20" i="1" s="1"/>
  <c r="AT20" i="1"/>
  <c r="AU20" i="1" s="1"/>
  <c r="AV20" i="1" s="1"/>
  <c r="G16" i="1"/>
  <c r="D16" i="1"/>
  <c r="F16" i="1"/>
  <c r="E16" i="1"/>
  <c r="AJ16" i="1"/>
  <c r="BD16" i="1"/>
  <c r="Z16" i="1"/>
  <c r="AT16" i="1"/>
  <c r="AU16" i="1" s="1"/>
  <c r="AV16" i="1" s="1"/>
  <c r="G12" i="1"/>
  <c r="D12" i="1"/>
  <c r="F12" i="1"/>
  <c r="E12" i="1"/>
  <c r="AJ12" i="1"/>
  <c r="AK12" i="1" s="1"/>
  <c r="AL12" i="1" s="1"/>
  <c r="BD12" i="1"/>
  <c r="Z12" i="1"/>
  <c r="AT12" i="1"/>
  <c r="AU12" i="1" s="1"/>
  <c r="AV12" i="1" s="1"/>
  <c r="G8" i="1"/>
  <c r="D8" i="1"/>
  <c r="F8" i="1"/>
  <c r="E8" i="1"/>
  <c r="AJ8" i="1"/>
  <c r="AK8" i="1" s="1"/>
  <c r="AL8" i="1" s="1"/>
  <c r="BD8" i="1"/>
  <c r="BE8" i="1" s="1"/>
  <c r="BF8" i="1" s="1"/>
  <c r="AT8" i="1"/>
  <c r="AU8" i="1" s="1"/>
  <c r="AV8" i="1" s="1"/>
  <c r="Z8" i="1"/>
  <c r="AA8" i="1" s="1"/>
  <c r="D6" i="1"/>
  <c r="E6" i="1"/>
  <c r="G6" i="1"/>
  <c r="F6" i="1"/>
  <c r="AT6" i="1"/>
  <c r="BD6" i="1"/>
  <c r="BE6" i="1" s="1"/>
  <c r="BF6" i="1" s="1"/>
  <c r="AJ6" i="1"/>
  <c r="AK6" i="1" s="1"/>
  <c r="AL6" i="1" s="1"/>
  <c r="Z6" i="1"/>
  <c r="D3" i="1"/>
  <c r="F3" i="1"/>
  <c r="E3" i="1"/>
  <c r="AT3" i="1"/>
  <c r="AU3" i="1" s="1"/>
  <c r="BD3" i="1"/>
  <c r="Z3" i="1"/>
  <c r="G3" i="1"/>
  <c r="J3" i="1" s="1"/>
  <c r="AJ3" i="1"/>
  <c r="F273" i="1"/>
  <c r="BD273" i="1"/>
  <c r="E273" i="1"/>
  <c r="AT273" i="1"/>
  <c r="AU273" i="1" s="1"/>
  <c r="AV273" i="1" s="1"/>
  <c r="AJ273" i="1"/>
  <c r="D273" i="1"/>
  <c r="BN273" i="1"/>
  <c r="G273" i="1"/>
  <c r="Z273" i="1"/>
  <c r="AA273" i="1" s="1"/>
  <c r="D267" i="1"/>
  <c r="F267" i="1"/>
  <c r="E267" i="1"/>
  <c r="BN267" i="1"/>
  <c r="AT267" i="1"/>
  <c r="G267" i="1"/>
  <c r="BD267" i="1"/>
  <c r="Z267" i="1"/>
  <c r="AJ267" i="1"/>
  <c r="D261" i="1"/>
  <c r="F261" i="1"/>
  <c r="BD261" i="1"/>
  <c r="G261" i="1"/>
  <c r="E261" i="1"/>
  <c r="AJ261" i="1"/>
  <c r="AT261" i="1"/>
  <c r="BN261" i="1"/>
  <c r="Z261" i="1"/>
  <c r="D257" i="1"/>
  <c r="F257" i="1"/>
  <c r="G257" i="1"/>
  <c r="BD257" i="1"/>
  <c r="E257" i="1"/>
  <c r="AT257" i="1"/>
  <c r="AJ257" i="1"/>
  <c r="AK257" i="1" s="1"/>
  <c r="AL257" i="1" s="1"/>
  <c r="BN257" i="1"/>
  <c r="Z257" i="1"/>
  <c r="D255" i="1"/>
  <c r="E255" i="1"/>
  <c r="G255" i="1"/>
  <c r="BN255" i="1"/>
  <c r="AT255" i="1"/>
  <c r="AJ255" i="1"/>
  <c r="BD255" i="1"/>
  <c r="BE255" i="1" s="1"/>
  <c r="BF255" i="1" s="1"/>
  <c r="Z255" i="1"/>
  <c r="F255" i="1"/>
  <c r="D251" i="1"/>
  <c r="F251" i="1"/>
  <c r="E251" i="1"/>
  <c r="BN251" i="1"/>
  <c r="AJ251" i="1"/>
  <c r="G251" i="1"/>
  <c r="AM251" i="1" s="1"/>
  <c r="AN251" i="1" s="1"/>
  <c r="AT251" i="1"/>
  <c r="BD251" i="1"/>
  <c r="Z251" i="1"/>
  <c r="AA251" i="1" s="1"/>
  <c r="D247" i="1"/>
  <c r="E247" i="1"/>
  <c r="F247" i="1"/>
  <c r="G247" i="1"/>
  <c r="BN247" i="1"/>
  <c r="AJ247" i="1"/>
  <c r="AT247" i="1"/>
  <c r="BD247" i="1"/>
  <c r="BE247" i="1" s="1"/>
  <c r="BF247" i="1" s="1"/>
  <c r="Z247" i="1"/>
  <c r="AA247" i="1" s="1"/>
  <c r="D243" i="1"/>
  <c r="G243" i="1"/>
  <c r="E243" i="1"/>
  <c r="BN243" i="1"/>
  <c r="AJ243" i="1"/>
  <c r="AK243" i="1" s="1"/>
  <c r="AL243" i="1" s="1"/>
  <c r="F243" i="1"/>
  <c r="AT243" i="1"/>
  <c r="AU243" i="1" s="1"/>
  <c r="AV243" i="1" s="1"/>
  <c r="Z243" i="1"/>
  <c r="AA243" i="1" s="1"/>
  <c r="BD243" i="1"/>
  <c r="BE243" i="1" s="1"/>
  <c r="BF243" i="1" s="1"/>
  <c r="D237" i="1"/>
  <c r="G237" i="1"/>
  <c r="F237" i="1"/>
  <c r="BD237" i="1"/>
  <c r="E237" i="1"/>
  <c r="Z237" i="1"/>
  <c r="AA237" i="1" s="1"/>
  <c r="AT237" i="1"/>
  <c r="AU237" i="1" s="1"/>
  <c r="AV237" i="1" s="1"/>
  <c r="BN237" i="1"/>
  <c r="AJ237" i="1"/>
  <c r="G233" i="1"/>
  <c r="BD233" i="1"/>
  <c r="F233" i="1"/>
  <c r="AT233" i="1"/>
  <c r="E233" i="1"/>
  <c r="D233" i="1"/>
  <c r="BN233" i="1"/>
  <c r="AJ233" i="1"/>
  <c r="Z233" i="1"/>
  <c r="AA233" i="1" s="1"/>
  <c r="D229" i="1"/>
  <c r="F229" i="1"/>
  <c r="BD229" i="1"/>
  <c r="G229" i="1"/>
  <c r="E229" i="1"/>
  <c r="AT229" i="1"/>
  <c r="BN229" i="1"/>
  <c r="AJ229" i="1"/>
  <c r="AK229" i="1" s="1"/>
  <c r="AL229" i="1" s="1"/>
  <c r="Z229" i="1"/>
  <c r="AC229" i="1" s="1"/>
  <c r="AD229" i="1" s="1"/>
  <c r="F225" i="1"/>
  <c r="G225" i="1"/>
  <c r="BD225" i="1"/>
  <c r="BE225" i="1" s="1"/>
  <c r="BF225" i="1" s="1"/>
  <c r="D225" i="1"/>
  <c r="E225" i="1"/>
  <c r="AT225" i="1"/>
  <c r="AU225" i="1" s="1"/>
  <c r="AV225" i="1" s="1"/>
  <c r="BN225" i="1"/>
  <c r="AJ225" i="1"/>
  <c r="AK225" i="1" s="1"/>
  <c r="AL225" i="1" s="1"/>
  <c r="Z225" i="1"/>
  <c r="AA225" i="1" s="1"/>
  <c r="G221" i="1"/>
  <c r="D221" i="1"/>
  <c r="F221" i="1"/>
  <c r="BD221" i="1"/>
  <c r="BE221" i="1" s="1"/>
  <c r="BF221" i="1" s="1"/>
  <c r="E221" i="1"/>
  <c r="Z221" i="1"/>
  <c r="AA221" i="1" s="1"/>
  <c r="AT221" i="1"/>
  <c r="AU221" i="1" s="1"/>
  <c r="AV221" i="1" s="1"/>
  <c r="BN221" i="1"/>
  <c r="AJ221" i="1"/>
  <c r="AK221" i="1" s="1"/>
  <c r="AL221" i="1" s="1"/>
  <c r="D217" i="1"/>
  <c r="G217" i="1"/>
  <c r="BD217" i="1"/>
  <c r="BE217" i="1" s="1"/>
  <c r="BF217" i="1" s="1"/>
  <c r="F217" i="1"/>
  <c r="AT217" i="1"/>
  <c r="BN217" i="1"/>
  <c r="AJ217" i="1"/>
  <c r="E217" i="1"/>
  <c r="Z217" i="1"/>
  <c r="D213" i="1"/>
  <c r="BD213" i="1"/>
  <c r="E213" i="1"/>
  <c r="G213" i="1"/>
  <c r="AT213" i="1"/>
  <c r="BN213" i="1"/>
  <c r="AJ213" i="1"/>
  <c r="Z213" i="1"/>
  <c r="AA213" i="1" s="1"/>
  <c r="F213" i="1"/>
  <c r="D211" i="1"/>
  <c r="G211" i="1"/>
  <c r="E211" i="1"/>
  <c r="BN211" i="1"/>
  <c r="AJ211" i="1"/>
  <c r="AK211" i="1" s="1"/>
  <c r="AL211" i="1" s="1"/>
  <c r="F211" i="1"/>
  <c r="AT211" i="1"/>
  <c r="AU211" i="1" s="1"/>
  <c r="AV211" i="1" s="1"/>
  <c r="Z211" i="1"/>
  <c r="AA211" i="1" s="1"/>
  <c r="BD211" i="1"/>
  <c r="BE211" i="1" s="1"/>
  <c r="BF211" i="1" s="1"/>
  <c r="D207" i="1"/>
  <c r="E207" i="1"/>
  <c r="G207" i="1"/>
  <c r="F207" i="1"/>
  <c r="BN207" i="1"/>
  <c r="AJ207" i="1"/>
  <c r="AT207" i="1"/>
  <c r="AU207" i="1" s="1"/>
  <c r="AV207" i="1" s="1"/>
  <c r="BD207" i="1"/>
  <c r="Z207" i="1"/>
  <c r="D203" i="1"/>
  <c r="F203" i="1"/>
  <c r="E203" i="1"/>
  <c r="BN203" i="1"/>
  <c r="AJ203" i="1"/>
  <c r="AK203" i="1" s="1"/>
  <c r="AL203" i="1" s="1"/>
  <c r="AT203" i="1"/>
  <c r="BD203" i="1"/>
  <c r="Z203" i="1"/>
  <c r="G203" i="1"/>
  <c r="D197" i="1"/>
  <c r="F197" i="1"/>
  <c r="BD197" i="1"/>
  <c r="G197" i="1"/>
  <c r="E197" i="1"/>
  <c r="AT197" i="1"/>
  <c r="BN197" i="1"/>
  <c r="AJ197" i="1"/>
  <c r="AK197" i="1" s="1"/>
  <c r="AL197" i="1" s="1"/>
  <c r="Z197" i="1"/>
  <c r="AA197" i="1" s="1"/>
  <c r="D191" i="1"/>
  <c r="E191" i="1"/>
  <c r="G191" i="1"/>
  <c r="BN191" i="1"/>
  <c r="AJ191" i="1"/>
  <c r="AT191" i="1"/>
  <c r="F191" i="1"/>
  <c r="BD191" i="1"/>
  <c r="Z191" i="1"/>
  <c r="D187" i="1"/>
  <c r="F187" i="1"/>
  <c r="E187" i="1"/>
  <c r="BN187" i="1"/>
  <c r="AJ187" i="1"/>
  <c r="G187" i="1"/>
  <c r="AT187" i="1"/>
  <c r="BD187" i="1"/>
  <c r="Z187" i="1"/>
  <c r="D183" i="1"/>
  <c r="E183" i="1"/>
  <c r="F183" i="1"/>
  <c r="G183" i="1"/>
  <c r="BN183" i="1"/>
  <c r="AJ183" i="1"/>
  <c r="AK183" i="1" s="1"/>
  <c r="AL183" i="1" s="1"/>
  <c r="AT183" i="1"/>
  <c r="AU183" i="1" s="1"/>
  <c r="AV183" i="1" s="1"/>
  <c r="BD183" i="1"/>
  <c r="BE183" i="1" s="1"/>
  <c r="BF183" i="1" s="1"/>
  <c r="Z183" i="1"/>
  <c r="AA183" i="1" s="1"/>
  <c r="F177" i="1"/>
  <c r="D177" i="1"/>
  <c r="BD177" i="1"/>
  <c r="E177" i="1"/>
  <c r="AT177" i="1"/>
  <c r="AU177" i="1" s="1"/>
  <c r="AV177" i="1" s="1"/>
  <c r="G177" i="1"/>
  <c r="J177" i="1" s="1"/>
  <c r="K177" i="1" s="1"/>
  <c r="BN177" i="1"/>
  <c r="AJ177" i="1"/>
  <c r="AK177" i="1" s="1"/>
  <c r="AL177" i="1" s="1"/>
  <c r="Z177" i="1"/>
  <c r="AA177" i="1" s="1"/>
  <c r="D175" i="1"/>
  <c r="E175" i="1"/>
  <c r="G175" i="1"/>
  <c r="F175" i="1"/>
  <c r="BN175" i="1"/>
  <c r="AJ175" i="1"/>
  <c r="AT175" i="1"/>
  <c r="AU175" i="1" s="1"/>
  <c r="AV175" i="1" s="1"/>
  <c r="BD175" i="1"/>
  <c r="Z175" i="1"/>
  <c r="D171" i="1"/>
  <c r="F171" i="1"/>
  <c r="E171" i="1"/>
  <c r="AJ171" i="1"/>
  <c r="BN171" i="1"/>
  <c r="AT171" i="1"/>
  <c r="G171" i="1"/>
  <c r="BD171" i="1"/>
  <c r="Z171" i="1"/>
  <c r="G169" i="1"/>
  <c r="D169" i="1"/>
  <c r="BN169" i="1"/>
  <c r="BD169" i="1"/>
  <c r="F169" i="1"/>
  <c r="AT169" i="1"/>
  <c r="AU169" i="1" s="1"/>
  <c r="AV169" i="1" s="1"/>
  <c r="E169" i="1"/>
  <c r="AJ169" i="1"/>
  <c r="Z169" i="1"/>
  <c r="AA169" i="1" s="1"/>
  <c r="D165" i="1"/>
  <c r="F165" i="1"/>
  <c r="BD165" i="1"/>
  <c r="G165" i="1"/>
  <c r="E165" i="1"/>
  <c r="BN165" i="1"/>
  <c r="AT165" i="1"/>
  <c r="AJ165" i="1"/>
  <c r="AK165" i="1" s="1"/>
  <c r="AL165" i="1" s="1"/>
  <c r="Z165" i="1"/>
  <c r="AA165" i="1" s="1"/>
  <c r="F161" i="1"/>
  <c r="G161" i="1"/>
  <c r="BD161" i="1"/>
  <c r="BE161" i="1" s="1"/>
  <c r="BF161" i="1" s="1"/>
  <c r="D161" i="1"/>
  <c r="E161" i="1"/>
  <c r="AT161" i="1"/>
  <c r="AU161" i="1" s="1"/>
  <c r="AV161" i="1" s="1"/>
  <c r="BN161" i="1"/>
  <c r="AJ161" i="1"/>
  <c r="AK161" i="1" s="1"/>
  <c r="AL161" i="1" s="1"/>
  <c r="Z161" i="1"/>
  <c r="AA161" i="1" s="1"/>
  <c r="G157" i="1"/>
  <c r="D157" i="1"/>
  <c r="F157" i="1"/>
  <c r="BD157" i="1"/>
  <c r="BE157" i="1" s="1"/>
  <c r="BF157" i="1" s="1"/>
  <c r="E157" i="1"/>
  <c r="Z157" i="1"/>
  <c r="AA157" i="1" s="1"/>
  <c r="BN157" i="1"/>
  <c r="AT157" i="1"/>
  <c r="AU157" i="1" s="1"/>
  <c r="AV157" i="1" s="1"/>
  <c r="AJ157" i="1"/>
  <c r="AK157" i="1" s="1"/>
  <c r="AL157" i="1" s="1"/>
  <c r="D153" i="1"/>
  <c r="G153" i="1"/>
  <c r="BN153" i="1"/>
  <c r="BD153" i="1"/>
  <c r="F153" i="1"/>
  <c r="AT153" i="1"/>
  <c r="AU153" i="1" s="1"/>
  <c r="AV153" i="1" s="1"/>
  <c r="AJ153" i="1"/>
  <c r="E153" i="1"/>
  <c r="Z153" i="1"/>
  <c r="D147" i="1"/>
  <c r="G147" i="1"/>
  <c r="E147" i="1"/>
  <c r="AJ147" i="1"/>
  <c r="AK147" i="1" s="1"/>
  <c r="AL147" i="1" s="1"/>
  <c r="F147" i="1"/>
  <c r="AT147" i="1"/>
  <c r="AU147" i="1" s="1"/>
  <c r="AV147" i="1" s="1"/>
  <c r="BN147" i="1"/>
  <c r="Z147" i="1"/>
  <c r="AA147" i="1" s="1"/>
  <c r="BD147" i="1"/>
  <c r="BE147" i="1" s="1"/>
  <c r="BF147" i="1" s="1"/>
  <c r="G141" i="1"/>
  <c r="F141" i="1"/>
  <c r="BD141" i="1"/>
  <c r="D141" i="1"/>
  <c r="E141" i="1"/>
  <c r="BN141" i="1"/>
  <c r="Z141" i="1"/>
  <c r="AA141" i="1" s="1"/>
  <c r="AT141" i="1"/>
  <c r="AU141" i="1" s="1"/>
  <c r="AV141" i="1" s="1"/>
  <c r="AJ141" i="1"/>
  <c r="AK141" i="1" s="1"/>
  <c r="AL141" i="1" s="1"/>
  <c r="D137" i="1"/>
  <c r="G137" i="1"/>
  <c r="BD137" i="1"/>
  <c r="A27" i="8" s="1"/>
  <c r="F137" i="1"/>
  <c r="AT137" i="1"/>
  <c r="E137" i="1"/>
  <c r="AJ137" i="1"/>
  <c r="A22" i="8" s="1"/>
  <c r="Z137" i="1"/>
  <c r="A20" i="8" s="1"/>
  <c r="D133" i="1"/>
  <c r="F133" i="1"/>
  <c r="BD133" i="1"/>
  <c r="BE133" i="1" s="1"/>
  <c r="BF133" i="1" s="1"/>
  <c r="G133" i="1"/>
  <c r="E133" i="1"/>
  <c r="AT133" i="1"/>
  <c r="AU133" i="1" s="1"/>
  <c r="AV133" i="1" s="1"/>
  <c r="AJ133" i="1"/>
  <c r="AK133" i="1" s="1"/>
  <c r="AL133" i="1" s="1"/>
  <c r="Z133" i="1"/>
  <c r="AA133" i="1" s="1"/>
  <c r="D129" i="1"/>
  <c r="F129" i="1"/>
  <c r="G129" i="1"/>
  <c r="BD129" i="1"/>
  <c r="BE129" i="1" s="1"/>
  <c r="BF129" i="1" s="1"/>
  <c r="E129" i="1"/>
  <c r="AT129" i="1"/>
  <c r="AU129" i="1" s="1"/>
  <c r="AV129" i="1" s="1"/>
  <c r="AJ129" i="1"/>
  <c r="AK129" i="1" s="1"/>
  <c r="AL129" i="1" s="1"/>
  <c r="Z129" i="1"/>
  <c r="AA129" i="1" s="1"/>
  <c r="G125" i="1"/>
  <c r="F125" i="1"/>
  <c r="D125" i="1"/>
  <c r="BD125" i="1"/>
  <c r="BE125" i="1" s="1"/>
  <c r="BF125" i="1" s="1"/>
  <c r="E125" i="1"/>
  <c r="AJ125" i="1"/>
  <c r="AK125" i="1" s="1"/>
  <c r="AL125" i="1" s="1"/>
  <c r="Z125" i="1"/>
  <c r="AA125" i="1" s="1"/>
  <c r="AT125" i="1"/>
  <c r="AU125" i="1" s="1"/>
  <c r="AV125" i="1" s="1"/>
  <c r="D123" i="1"/>
  <c r="F123" i="1"/>
  <c r="E123" i="1"/>
  <c r="AJ123" i="1"/>
  <c r="G123" i="1"/>
  <c r="AT123" i="1"/>
  <c r="AU123" i="1" s="1"/>
  <c r="AV123" i="1" s="1"/>
  <c r="BD123" i="1"/>
  <c r="BE123" i="1" s="1"/>
  <c r="BF123" i="1" s="1"/>
  <c r="Z123" i="1"/>
  <c r="AA123" i="1" s="1"/>
  <c r="G121" i="1"/>
  <c r="J121" i="1" s="1"/>
  <c r="K121" i="1" s="1"/>
  <c r="BD121" i="1"/>
  <c r="AT121" i="1"/>
  <c r="D121" i="1"/>
  <c r="AJ121" i="1"/>
  <c r="F121" i="1"/>
  <c r="E121" i="1"/>
  <c r="Z121" i="1"/>
  <c r="AA121" i="1" s="1"/>
  <c r="D119" i="1"/>
  <c r="E119" i="1"/>
  <c r="F119" i="1"/>
  <c r="G119" i="1"/>
  <c r="BG119" i="1" s="1"/>
  <c r="BH119" i="1" s="1"/>
  <c r="AJ119" i="1"/>
  <c r="AT119" i="1"/>
  <c r="BD119" i="1"/>
  <c r="BE119" i="1" s="1"/>
  <c r="BF119" i="1" s="1"/>
  <c r="Z119" i="1"/>
  <c r="D117" i="1"/>
  <c r="BD117" i="1"/>
  <c r="E117" i="1"/>
  <c r="AT117" i="1"/>
  <c r="Z117" i="1"/>
  <c r="F117" i="1"/>
  <c r="G117" i="1"/>
  <c r="AJ117" i="1"/>
  <c r="D115" i="1"/>
  <c r="G115" i="1"/>
  <c r="E115" i="1"/>
  <c r="AJ115" i="1"/>
  <c r="F115" i="1"/>
  <c r="AT115" i="1"/>
  <c r="AU115" i="1" s="1"/>
  <c r="AV115" i="1" s="1"/>
  <c r="Z115" i="1"/>
  <c r="AA115" i="1" s="1"/>
  <c r="BD115" i="1"/>
  <c r="F113" i="1"/>
  <c r="D113" i="1"/>
  <c r="BD113" i="1"/>
  <c r="E113" i="1"/>
  <c r="AT113" i="1"/>
  <c r="G113" i="1"/>
  <c r="AJ113" i="1"/>
  <c r="Z113" i="1"/>
  <c r="D111" i="1"/>
  <c r="E111" i="1"/>
  <c r="G111" i="1"/>
  <c r="F111" i="1"/>
  <c r="AJ111" i="1"/>
  <c r="AK111" i="1" s="1"/>
  <c r="AL111" i="1" s="1"/>
  <c r="AT111" i="1"/>
  <c r="AU111" i="1" s="1"/>
  <c r="AV111" i="1" s="1"/>
  <c r="BD111" i="1"/>
  <c r="BE111" i="1" s="1"/>
  <c r="BF111" i="1" s="1"/>
  <c r="Z111" i="1"/>
  <c r="AA111" i="1" s="1"/>
  <c r="D109" i="1"/>
  <c r="G109" i="1"/>
  <c r="F109" i="1"/>
  <c r="BD109" i="1"/>
  <c r="BE109" i="1" s="1"/>
  <c r="BF109" i="1" s="1"/>
  <c r="AJ109" i="1"/>
  <c r="AK109" i="1" s="1"/>
  <c r="AL109" i="1" s="1"/>
  <c r="Z109" i="1"/>
  <c r="AA109" i="1" s="1"/>
  <c r="AT109" i="1"/>
  <c r="AU109" i="1" s="1"/>
  <c r="AV109" i="1" s="1"/>
  <c r="E109" i="1"/>
  <c r="D107" i="1"/>
  <c r="F107" i="1"/>
  <c r="E107" i="1"/>
  <c r="AJ107" i="1"/>
  <c r="AK107" i="1" s="1"/>
  <c r="AL107" i="1" s="1"/>
  <c r="AT107" i="1"/>
  <c r="G107" i="1"/>
  <c r="BD107" i="1"/>
  <c r="Z107" i="1"/>
  <c r="E105" i="1"/>
  <c r="G105" i="1"/>
  <c r="BD105" i="1"/>
  <c r="F105" i="1"/>
  <c r="AT105" i="1"/>
  <c r="AU105" i="1" s="1"/>
  <c r="AV105" i="1" s="1"/>
  <c r="D105" i="1"/>
  <c r="AJ105" i="1"/>
  <c r="Z105" i="1"/>
  <c r="D103" i="1"/>
  <c r="F103" i="1"/>
  <c r="AJ103" i="1"/>
  <c r="AT103" i="1"/>
  <c r="E103" i="1"/>
  <c r="BD103" i="1"/>
  <c r="Z103" i="1"/>
  <c r="G103" i="1"/>
  <c r="D99" i="1"/>
  <c r="G99" i="1"/>
  <c r="AJ99" i="1"/>
  <c r="AK99" i="1" s="1"/>
  <c r="AL99" i="1" s="1"/>
  <c r="AT99" i="1"/>
  <c r="AU99" i="1" s="1"/>
  <c r="AV99" i="1" s="1"/>
  <c r="F99" i="1"/>
  <c r="E99" i="1"/>
  <c r="Z99" i="1"/>
  <c r="AA99" i="1" s="1"/>
  <c r="BD99" i="1"/>
  <c r="BE99" i="1" s="1"/>
  <c r="BF99" i="1" s="1"/>
  <c r="F97" i="1"/>
  <c r="G97" i="1"/>
  <c r="BD97" i="1"/>
  <c r="D97" i="1"/>
  <c r="E97" i="1"/>
  <c r="AT97" i="1"/>
  <c r="AU97" i="1" s="1"/>
  <c r="AV97" i="1" s="1"/>
  <c r="AJ97" i="1"/>
  <c r="Z97" i="1"/>
  <c r="D95" i="1"/>
  <c r="E95" i="1"/>
  <c r="G95" i="1"/>
  <c r="AJ95" i="1"/>
  <c r="AK95" i="1" s="1"/>
  <c r="AL95" i="1" s="1"/>
  <c r="AT95" i="1"/>
  <c r="AU95" i="1" s="1"/>
  <c r="AV95" i="1" s="1"/>
  <c r="F95" i="1"/>
  <c r="BD95" i="1"/>
  <c r="BE95" i="1" s="1"/>
  <c r="BF95" i="1" s="1"/>
  <c r="Z95" i="1"/>
  <c r="AA95" i="1" s="1"/>
  <c r="G93" i="1"/>
  <c r="J93" i="1" s="1"/>
  <c r="K93" i="1" s="1"/>
  <c r="D93" i="1"/>
  <c r="F93" i="1"/>
  <c r="E93" i="1"/>
  <c r="BD93" i="1"/>
  <c r="BE93" i="1" s="1"/>
  <c r="BF93" i="1" s="1"/>
  <c r="AJ93" i="1"/>
  <c r="Z93" i="1"/>
  <c r="AT93" i="1"/>
  <c r="AU93" i="1" s="1"/>
  <c r="AV93" i="1" s="1"/>
  <c r="D91" i="1"/>
  <c r="F91" i="1"/>
  <c r="E91" i="1"/>
  <c r="AJ91" i="1"/>
  <c r="G91" i="1"/>
  <c r="AT91" i="1"/>
  <c r="AU91" i="1" s="1"/>
  <c r="AV91" i="1" s="1"/>
  <c r="BD91" i="1"/>
  <c r="BE91" i="1" s="1"/>
  <c r="BF91" i="1" s="1"/>
  <c r="Z91" i="1"/>
  <c r="AA91" i="1" s="1"/>
  <c r="D89" i="1"/>
  <c r="E89" i="1"/>
  <c r="G89" i="1"/>
  <c r="BD89" i="1"/>
  <c r="F89" i="1"/>
  <c r="AT89" i="1"/>
  <c r="AU89" i="1" s="1"/>
  <c r="AV89" i="1" s="1"/>
  <c r="AJ89" i="1"/>
  <c r="Z89" i="1"/>
  <c r="D87" i="1"/>
  <c r="F87" i="1"/>
  <c r="G87" i="1"/>
  <c r="AJ87" i="1"/>
  <c r="AK87" i="1" s="1"/>
  <c r="AL87" i="1" s="1"/>
  <c r="E87" i="1"/>
  <c r="AT87" i="1"/>
  <c r="AU87" i="1" s="1"/>
  <c r="AV87" i="1" s="1"/>
  <c r="BD87" i="1"/>
  <c r="BE87" i="1" s="1"/>
  <c r="BF87" i="1" s="1"/>
  <c r="Z87" i="1"/>
  <c r="AA87" i="1" s="1"/>
  <c r="D85" i="1"/>
  <c r="E85" i="1"/>
  <c r="BD85" i="1"/>
  <c r="G85" i="1"/>
  <c r="AT85" i="1"/>
  <c r="Z85" i="1"/>
  <c r="AA85" i="1" s="1"/>
  <c r="F85" i="1"/>
  <c r="AJ85" i="1"/>
  <c r="AK85" i="1" s="1"/>
  <c r="AL85" i="1" s="1"/>
  <c r="D83" i="1"/>
  <c r="G83" i="1"/>
  <c r="E83" i="1"/>
  <c r="AJ83" i="1"/>
  <c r="AK83" i="1" s="1"/>
  <c r="AL83" i="1" s="1"/>
  <c r="F83" i="1"/>
  <c r="AT83" i="1"/>
  <c r="AU83" i="1" s="1"/>
  <c r="AV83" i="1" s="1"/>
  <c r="Z83" i="1"/>
  <c r="AA83" i="1" s="1"/>
  <c r="BD83" i="1"/>
  <c r="BE83" i="1" s="1"/>
  <c r="BF83" i="1" s="1"/>
  <c r="F81" i="1"/>
  <c r="D81" i="1"/>
  <c r="BD81" i="1"/>
  <c r="BE81" i="1" s="1"/>
  <c r="BF81" i="1" s="1"/>
  <c r="AT81" i="1"/>
  <c r="AU81" i="1" s="1"/>
  <c r="AV81" i="1" s="1"/>
  <c r="G81" i="1"/>
  <c r="AJ81" i="1"/>
  <c r="AK81" i="1" s="1"/>
  <c r="AL81" i="1" s="1"/>
  <c r="E81" i="1"/>
  <c r="Z81" i="1"/>
  <c r="AA81" i="1" s="1"/>
  <c r="D79" i="1"/>
  <c r="E79" i="1"/>
  <c r="G79" i="1"/>
  <c r="F79" i="1"/>
  <c r="AJ79" i="1"/>
  <c r="AK79" i="1" s="1"/>
  <c r="AL79" i="1" s="1"/>
  <c r="AT79" i="1"/>
  <c r="AU79" i="1" s="1"/>
  <c r="AV79" i="1" s="1"/>
  <c r="BD79" i="1"/>
  <c r="BE79" i="1" s="1"/>
  <c r="BF79" i="1" s="1"/>
  <c r="Z79" i="1"/>
  <c r="AA79" i="1" s="1"/>
  <c r="G77" i="1"/>
  <c r="F77" i="1"/>
  <c r="BD77" i="1"/>
  <c r="D77" i="1"/>
  <c r="Z77" i="1"/>
  <c r="E77" i="1"/>
  <c r="AT77" i="1"/>
  <c r="AJ77" i="1"/>
  <c r="AK77" i="1" s="1"/>
  <c r="AL77" i="1" s="1"/>
  <c r="D75" i="1"/>
  <c r="F75" i="1"/>
  <c r="E75" i="1"/>
  <c r="AJ75" i="1"/>
  <c r="AT75" i="1"/>
  <c r="AU75" i="1" s="1"/>
  <c r="AV75" i="1" s="1"/>
  <c r="BD75" i="1"/>
  <c r="BE75" i="1" s="1"/>
  <c r="BF75" i="1" s="1"/>
  <c r="Z75" i="1"/>
  <c r="AA75" i="1" s="1"/>
  <c r="G75" i="1"/>
  <c r="E73" i="1"/>
  <c r="D73" i="1"/>
  <c r="G73" i="1"/>
  <c r="J73" i="1" s="1"/>
  <c r="K73" i="1" s="1"/>
  <c r="BD73" i="1"/>
  <c r="F73" i="1"/>
  <c r="AT73" i="1"/>
  <c r="AU73" i="1" s="1"/>
  <c r="AV73" i="1" s="1"/>
  <c r="AJ73" i="1"/>
  <c r="Z73" i="1"/>
  <c r="D71" i="1"/>
  <c r="F71" i="1"/>
  <c r="AJ71" i="1"/>
  <c r="AT71" i="1"/>
  <c r="E71" i="1"/>
  <c r="G71" i="1"/>
  <c r="BD71" i="1"/>
  <c r="Z71" i="1"/>
  <c r="D69" i="1"/>
  <c r="E69" i="1"/>
  <c r="F69" i="1"/>
  <c r="BD69" i="1"/>
  <c r="BE69" i="1" s="1"/>
  <c r="BF69" i="1" s="1"/>
  <c r="G69" i="1"/>
  <c r="AT69" i="1"/>
  <c r="AJ69" i="1"/>
  <c r="Z69" i="1"/>
  <c r="AA69" i="1" s="1"/>
  <c r="G67" i="1"/>
  <c r="D67" i="1"/>
  <c r="AJ67" i="1"/>
  <c r="AK67" i="1" s="1"/>
  <c r="AL67" i="1" s="1"/>
  <c r="AT67" i="1"/>
  <c r="AU67" i="1" s="1"/>
  <c r="AV67" i="1" s="1"/>
  <c r="F67" i="1"/>
  <c r="Z67" i="1"/>
  <c r="AA67" i="1" s="1"/>
  <c r="E67" i="1"/>
  <c r="BD67" i="1"/>
  <c r="BE67" i="1" s="1"/>
  <c r="BF67" i="1" s="1"/>
  <c r="G65" i="1"/>
  <c r="D65" i="1"/>
  <c r="F65" i="1"/>
  <c r="BD65" i="1"/>
  <c r="BE65" i="1" s="1"/>
  <c r="BF65" i="1" s="1"/>
  <c r="E65" i="1"/>
  <c r="AT65" i="1"/>
  <c r="AU65" i="1" s="1"/>
  <c r="AV65" i="1" s="1"/>
  <c r="AJ65" i="1"/>
  <c r="AK65" i="1" s="1"/>
  <c r="AL65" i="1" s="1"/>
  <c r="Z65" i="1"/>
  <c r="AA65" i="1" s="1"/>
  <c r="G63" i="1"/>
  <c r="D63" i="1"/>
  <c r="E63" i="1"/>
  <c r="AJ63" i="1"/>
  <c r="AK63" i="1" s="1"/>
  <c r="AL63" i="1" s="1"/>
  <c r="AT63" i="1"/>
  <c r="F63" i="1"/>
  <c r="BD63" i="1"/>
  <c r="Z63" i="1"/>
  <c r="AA63" i="1" s="1"/>
  <c r="G61" i="1"/>
  <c r="F61" i="1"/>
  <c r="E61" i="1"/>
  <c r="BD61" i="1"/>
  <c r="BE61" i="1" s="1"/>
  <c r="BF61" i="1" s="1"/>
  <c r="D61" i="1"/>
  <c r="Z61" i="1"/>
  <c r="AT61" i="1"/>
  <c r="AJ61" i="1"/>
  <c r="AK61" i="1" s="1"/>
  <c r="AL61" i="1" s="1"/>
  <c r="G59" i="1"/>
  <c r="D59" i="1"/>
  <c r="F59" i="1"/>
  <c r="E59" i="1"/>
  <c r="AJ59" i="1"/>
  <c r="AK59" i="1" s="1"/>
  <c r="AL59" i="1" s="1"/>
  <c r="AT59" i="1"/>
  <c r="AU59" i="1" s="1"/>
  <c r="AV59" i="1" s="1"/>
  <c r="BD59" i="1"/>
  <c r="BE59" i="1" s="1"/>
  <c r="BF59" i="1" s="1"/>
  <c r="Z59" i="1"/>
  <c r="AA59" i="1" s="1"/>
  <c r="G57" i="1"/>
  <c r="E57" i="1"/>
  <c r="BD57" i="1"/>
  <c r="D57" i="1"/>
  <c r="AT57" i="1"/>
  <c r="AU57" i="1" s="1"/>
  <c r="AV57" i="1" s="1"/>
  <c r="F57" i="1"/>
  <c r="AJ57" i="1"/>
  <c r="AK57" i="1" s="1"/>
  <c r="AL57" i="1" s="1"/>
  <c r="Z57" i="1"/>
  <c r="AA57" i="1" s="1"/>
  <c r="G55" i="1"/>
  <c r="D55" i="1"/>
  <c r="F55" i="1"/>
  <c r="AJ55" i="1"/>
  <c r="E55" i="1"/>
  <c r="AT55" i="1"/>
  <c r="BD55" i="1"/>
  <c r="Z55" i="1"/>
  <c r="AA55" i="1" s="1"/>
  <c r="G53" i="1"/>
  <c r="D53" i="1"/>
  <c r="E53" i="1"/>
  <c r="BD53" i="1"/>
  <c r="BE53" i="1" s="1"/>
  <c r="BF53" i="1" s="1"/>
  <c r="AT53" i="1"/>
  <c r="AJ53" i="1"/>
  <c r="Z53" i="1"/>
  <c r="F53" i="1"/>
  <c r="G51" i="1"/>
  <c r="D51" i="1"/>
  <c r="E51" i="1"/>
  <c r="AJ51" i="1"/>
  <c r="AK51" i="1" s="1"/>
  <c r="AL51" i="1" s="1"/>
  <c r="F51" i="1"/>
  <c r="AT51" i="1"/>
  <c r="AU51" i="1" s="1"/>
  <c r="AV51" i="1" s="1"/>
  <c r="Z51" i="1"/>
  <c r="AA51" i="1" s="1"/>
  <c r="BD51" i="1"/>
  <c r="BE51" i="1" s="1"/>
  <c r="BF51" i="1" s="1"/>
  <c r="G49" i="1"/>
  <c r="F49" i="1"/>
  <c r="D49" i="1"/>
  <c r="BD49" i="1"/>
  <c r="BE49" i="1" s="1"/>
  <c r="BF49" i="1" s="1"/>
  <c r="E49" i="1"/>
  <c r="AT49" i="1"/>
  <c r="AU49" i="1" s="1"/>
  <c r="AV49" i="1" s="1"/>
  <c r="AJ49" i="1"/>
  <c r="AK49" i="1" s="1"/>
  <c r="AL49" i="1" s="1"/>
  <c r="Z49" i="1"/>
  <c r="AA49" i="1" s="1"/>
  <c r="G47" i="1"/>
  <c r="D47" i="1"/>
  <c r="E47" i="1"/>
  <c r="F47" i="1"/>
  <c r="AJ47" i="1"/>
  <c r="AT47" i="1"/>
  <c r="BD47" i="1"/>
  <c r="Z47" i="1"/>
  <c r="AA47" i="1" s="1"/>
  <c r="G45" i="1"/>
  <c r="J45" i="1" s="1"/>
  <c r="K45" i="1" s="1"/>
  <c r="D45" i="1"/>
  <c r="F45" i="1"/>
  <c r="BD45" i="1"/>
  <c r="E45" i="1"/>
  <c r="Z45" i="1"/>
  <c r="AT45" i="1"/>
  <c r="AU45" i="1" s="1"/>
  <c r="AV45" i="1" s="1"/>
  <c r="AJ45" i="1"/>
  <c r="AK45" i="1" s="1"/>
  <c r="AL45" i="1" s="1"/>
  <c r="G43" i="1"/>
  <c r="D43" i="1"/>
  <c r="F43" i="1"/>
  <c r="E43" i="1"/>
  <c r="AJ43" i="1"/>
  <c r="AK43" i="1" s="1"/>
  <c r="AL43" i="1" s="1"/>
  <c r="AT43" i="1"/>
  <c r="AU43" i="1" s="1"/>
  <c r="AV43" i="1" s="1"/>
  <c r="BD43" i="1"/>
  <c r="BE43" i="1" s="1"/>
  <c r="BF43" i="1" s="1"/>
  <c r="Z43" i="1"/>
  <c r="AA43" i="1" s="1"/>
  <c r="G41" i="1"/>
  <c r="E41" i="1"/>
  <c r="D41" i="1"/>
  <c r="BD41" i="1"/>
  <c r="BE41" i="1" s="1"/>
  <c r="BF41" i="1" s="1"/>
  <c r="F41" i="1"/>
  <c r="AT41" i="1"/>
  <c r="AU41" i="1" s="1"/>
  <c r="AV41" i="1" s="1"/>
  <c r="AJ41" i="1"/>
  <c r="Z41" i="1"/>
  <c r="AA41" i="1" s="1"/>
  <c r="G39" i="1"/>
  <c r="D39" i="1"/>
  <c r="F39" i="1"/>
  <c r="AJ39" i="1"/>
  <c r="AT39" i="1"/>
  <c r="AU39" i="1" s="1"/>
  <c r="AV39" i="1" s="1"/>
  <c r="BD39" i="1"/>
  <c r="Z39" i="1"/>
  <c r="E39" i="1"/>
  <c r="G37" i="1"/>
  <c r="D37" i="1"/>
  <c r="E37" i="1"/>
  <c r="F37" i="1"/>
  <c r="BD37" i="1"/>
  <c r="BE37" i="1" s="1"/>
  <c r="BF37" i="1" s="1"/>
  <c r="AT37" i="1"/>
  <c r="AJ37" i="1"/>
  <c r="Z37" i="1"/>
  <c r="AA37" i="1" s="1"/>
  <c r="G35" i="1"/>
  <c r="D35" i="1"/>
  <c r="AJ35" i="1"/>
  <c r="AK35" i="1" s="1"/>
  <c r="AL35" i="1" s="1"/>
  <c r="AT35" i="1"/>
  <c r="E35" i="1"/>
  <c r="Z35" i="1"/>
  <c r="F35" i="1"/>
  <c r="BD35" i="1"/>
  <c r="BE35" i="1" s="1"/>
  <c r="BF35" i="1" s="1"/>
  <c r="G33" i="1"/>
  <c r="F33" i="1"/>
  <c r="BD33" i="1"/>
  <c r="E33" i="1"/>
  <c r="AT33" i="1"/>
  <c r="AU33" i="1" s="1"/>
  <c r="AV33" i="1" s="1"/>
  <c r="AJ33" i="1"/>
  <c r="AK33" i="1" s="1"/>
  <c r="AL33" i="1" s="1"/>
  <c r="D33" i="1"/>
  <c r="Z33" i="1"/>
  <c r="AA33" i="1" s="1"/>
  <c r="G31" i="1"/>
  <c r="D31" i="1"/>
  <c r="E31" i="1"/>
  <c r="AJ31" i="1"/>
  <c r="AK31" i="1" s="1"/>
  <c r="AL31" i="1" s="1"/>
  <c r="AT31" i="1"/>
  <c r="F31" i="1"/>
  <c r="BD31" i="1"/>
  <c r="Z31" i="1"/>
  <c r="AA31" i="1" s="1"/>
  <c r="G29" i="1"/>
  <c r="D29" i="1"/>
  <c r="F29" i="1"/>
  <c r="E29" i="1"/>
  <c r="BD29" i="1"/>
  <c r="BE29" i="1" s="1"/>
  <c r="BF29" i="1" s="1"/>
  <c r="Z29" i="1"/>
  <c r="AT29" i="1"/>
  <c r="AJ29" i="1"/>
  <c r="AK29" i="1" s="1"/>
  <c r="AL29" i="1" s="1"/>
  <c r="G27" i="1"/>
  <c r="D27" i="1"/>
  <c r="F27" i="1"/>
  <c r="E27" i="1"/>
  <c r="AJ27" i="1"/>
  <c r="AK27" i="1" s="1"/>
  <c r="AL27" i="1" s="1"/>
  <c r="AT27" i="1"/>
  <c r="AU27" i="1" s="1"/>
  <c r="AV27" i="1" s="1"/>
  <c r="Z27" i="1"/>
  <c r="AA27" i="1" s="1"/>
  <c r="BD27" i="1"/>
  <c r="BE27" i="1" s="1"/>
  <c r="BF27" i="1" s="1"/>
  <c r="G25" i="1"/>
  <c r="D25" i="1"/>
  <c r="E25" i="1"/>
  <c r="BD25" i="1"/>
  <c r="BE25" i="1" s="1"/>
  <c r="BF25" i="1" s="1"/>
  <c r="F25" i="1"/>
  <c r="AT25" i="1"/>
  <c r="AU25" i="1" s="1"/>
  <c r="AV25" i="1" s="1"/>
  <c r="AJ25" i="1"/>
  <c r="AK25" i="1" s="1"/>
  <c r="AL25" i="1" s="1"/>
  <c r="Z25" i="1"/>
  <c r="AA25" i="1" s="1"/>
  <c r="G23" i="1"/>
  <c r="D23" i="1"/>
  <c r="F23" i="1"/>
  <c r="AJ23" i="1"/>
  <c r="E23" i="1"/>
  <c r="AT23" i="1"/>
  <c r="AU23" i="1" s="1"/>
  <c r="AV23" i="1" s="1"/>
  <c r="BD23" i="1"/>
  <c r="Z23" i="1"/>
  <c r="G21" i="1"/>
  <c r="D21" i="1"/>
  <c r="E21" i="1"/>
  <c r="BD21" i="1"/>
  <c r="AT21" i="1"/>
  <c r="F21" i="1"/>
  <c r="AJ21" i="1"/>
  <c r="AK21" i="1" s="1"/>
  <c r="AL21" i="1" s="1"/>
  <c r="Z21" i="1"/>
  <c r="AA21" i="1" s="1"/>
  <c r="G19" i="1"/>
  <c r="D19" i="1"/>
  <c r="E19" i="1"/>
  <c r="AJ19" i="1"/>
  <c r="AK19" i="1" s="1"/>
  <c r="AL19" i="1" s="1"/>
  <c r="F19" i="1"/>
  <c r="AT19" i="1"/>
  <c r="AU19" i="1" s="1"/>
  <c r="AV19" i="1" s="1"/>
  <c r="BD19" i="1"/>
  <c r="BE19" i="1" s="1"/>
  <c r="BF19" i="1" s="1"/>
  <c r="Z19" i="1"/>
  <c r="AA19" i="1" s="1"/>
  <c r="G17" i="1"/>
  <c r="F17" i="1"/>
  <c r="BD17" i="1"/>
  <c r="BE17" i="1" s="1"/>
  <c r="BF17" i="1" s="1"/>
  <c r="AT17" i="1"/>
  <c r="AU17" i="1" s="1"/>
  <c r="AV17" i="1" s="1"/>
  <c r="E17" i="1"/>
  <c r="D17" i="1"/>
  <c r="AJ17" i="1"/>
  <c r="AK17" i="1" s="1"/>
  <c r="AL17" i="1" s="1"/>
  <c r="Z17" i="1"/>
  <c r="AA17" i="1" s="1"/>
  <c r="G15" i="1"/>
  <c r="D15" i="1"/>
  <c r="E15" i="1"/>
  <c r="F15" i="1"/>
  <c r="AJ15" i="1"/>
  <c r="AK15" i="1" s="1"/>
  <c r="AL15" i="1" s="1"/>
  <c r="AT15" i="1"/>
  <c r="BD15" i="1"/>
  <c r="Z15" i="1"/>
  <c r="AA15" i="1" s="1"/>
  <c r="G13" i="1"/>
  <c r="J13" i="1" s="1"/>
  <c r="K13" i="1" s="1"/>
  <c r="F13" i="1"/>
  <c r="BD13" i="1"/>
  <c r="D13" i="1"/>
  <c r="Z13" i="1"/>
  <c r="E13" i="1"/>
  <c r="AT13" i="1"/>
  <c r="AJ13" i="1"/>
  <c r="AK13" i="1" s="1"/>
  <c r="AL13" i="1" s="1"/>
  <c r="G11" i="1"/>
  <c r="D11" i="1"/>
  <c r="F11" i="1"/>
  <c r="E11" i="1"/>
  <c r="AJ11" i="1"/>
  <c r="AK11" i="1" s="1"/>
  <c r="AL11" i="1" s="1"/>
  <c r="AT11" i="1"/>
  <c r="AU11" i="1" s="1"/>
  <c r="AV11" i="1" s="1"/>
  <c r="Z11" i="1"/>
  <c r="AA11" i="1" s="1"/>
  <c r="BD11" i="1"/>
  <c r="BE11" i="1" s="1"/>
  <c r="BF11" i="1" s="1"/>
  <c r="G9" i="1"/>
  <c r="E9" i="1"/>
  <c r="D9" i="1"/>
  <c r="BD9" i="1"/>
  <c r="BE9" i="1" s="1"/>
  <c r="BF9" i="1" s="1"/>
  <c r="F9" i="1"/>
  <c r="AT9" i="1"/>
  <c r="AU9" i="1" s="1"/>
  <c r="AV9" i="1" s="1"/>
  <c r="AJ9" i="1"/>
  <c r="AK9" i="1" s="1"/>
  <c r="AL9" i="1" s="1"/>
  <c r="Z9" i="1"/>
  <c r="AA9" i="1" s="1"/>
  <c r="G7" i="1"/>
  <c r="BG7" i="1" s="1"/>
  <c r="BH7" i="1" s="1"/>
  <c r="D7" i="1"/>
  <c r="F7" i="1"/>
  <c r="AJ7" i="1"/>
  <c r="AT7" i="1"/>
  <c r="AU7" i="1" s="1"/>
  <c r="AV7" i="1" s="1"/>
  <c r="E7" i="1"/>
  <c r="BD7" i="1"/>
  <c r="Z7" i="1"/>
  <c r="G5" i="1"/>
  <c r="D5" i="1"/>
  <c r="E5" i="1"/>
  <c r="F5" i="1"/>
  <c r="BD5" i="1"/>
  <c r="BE5" i="1" s="1"/>
  <c r="BF5" i="1" s="1"/>
  <c r="AT5" i="1"/>
  <c r="AJ5" i="1"/>
  <c r="Z5" i="1"/>
  <c r="D277" i="1"/>
  <c r="BD277" i="1"/>
  <c r="E277" i="1"/>
  <c r="G277" i="1"/>
  <c r="J277" i="1" s="1"/>
  <c r="K277" i="1" s="1"/>
  <c r="AJ277" i="1"/>
  <c r="AT277" i="1"/>
  <c r="AU277" i="1" s="1"/>
  <c r="AV277" i="1" s="1"/>
  <c r="F277" i="1"/>
  <c r="BN277" i="1"/>
  <c r="Z277" i="1"/>
  <c r="AA277" i="1" s="1"/>
  <c r="D275" i="1"/>
  <c r="G275" i="1"/>
  <c r="E275" i="1"/>
  <c r="BN275" i="1"/>
  <c r="F275" i="1"/>
  <c r="AT275" i="1"/>
  <c r="AU275" i="1" s="1"/>
  <c r="AV275" i="1" s="1"/>
  <c r="Z275" i="1"/>
  <c r="AA275" i="1" s="1"/>
  <c r="AJ275" i="1"/>
  <c r="AK275" i="1" s="1"/>
  <c r="AL275" i="1" s="1"/>
  <c r="BD275" i="1"/>
  <c r="BE275" i="1" s="1"/>
  <c r="BF275" i="1" s="1"/>
  <c r="D271" i="1"/>
  <c r="E271" i="1"/>
  <c r="G271" i="1"/>
  <c r="F271" i="1"/>
  <c r="BN271" i="1"/>
  <c r="AT271" i="1"/>
  <c r="AU271" i="1" s="1"/>
  <c r="AV271" i="1" s="1"/>
  <c r="AJ271" i="1"/>
  <c r="AK271" i="1" s="1"/>
  <c r="AL271" i="1" s="1"/>
  <c r="BD271" i="1"/>
  <c r="Z271" i="1"/>
  <c r="G269" i="1"/>
  <c r="AC269" i="1" s="1"/>
  <c r="AD269" i="1" s="1"/>
  <c r="F269" i="1"/>
  <c r="BD269" i="1"/>
  <c r="D269" i="1"/>
  <c r="E269" i="1"/>
  <c r="AJ269" i="1"/>
  <c r="AK269" i="1" s="1"/>
  <c r="AL269" i="1" s="1"/>
  <c r="Z269" i="1"/>
  <c r="AT269" i="1"/>
  <c r="BN269" i="1"/>
  <c r="D265" i="1"/>
  <c r="G265" i="1"/>
  <c r="BD265" i="1"/>
  <c r="BE265" i="1" s="1"/>
  <c r="BF265" i="1" s="1"/>
  <c r="F265" i="1"/>
  <c r="AT265" i="1"/>
  <c r="AU265" i="1" s="1"/>
  <c r="AV265" i="1" s="1"/>
  <c r="AJ265" i="1"/>
  <c r="AK265" i="1" s="1"/>
  <c r="AL265" i="1" s="1"/>
  <c r="E265" i="1"/>
  <c r="BN265" i="1"/>
  <c r="Z265" i="1"/>
  <c r="AA265" i="1" s="1"/>
  <c r="D263" i="1"/>
  <c r="E263" i="1"/>
  <c r="F263" i="1"/>
  <c r="BN263" i="1"/>
  <c r="AT263" i="1"/>
  <c r="AJ263" i="1"/>
  <c r="G263" i="1"/>
  <c r="BD263" i="1"/>
  <c r="Z263" i="1"/>
  <c r="D259" i="1"/>
  <c r="G259" i="1"/>
  <c r="E259" i="1"/>
  <c r="BN259" i="1"/>
  <c r="AT259" i="1"/>
  <c r="F259" i="1"/>
  <c r="Z259" i="1"/>
  <c r="AA259" i="1" s="1"/>
  <c r="AJ259" i="1"/>
  <c r="BD259" i="1"/>
  <c r="G253" i="1"/>
  <c r="AC253" i="1" s="1"/>
  <c r="AD253" i="1" s="1"/>
  <c r="F253" i="1"/>
  <c r="D253" i="1"/>
  <c r="BD253" i="1"/>
  <c r="E253" i="1"/>
  <c r="AJ253" i="1"/>
  <c r="AK253" i="1" s="1"/>
  <c r="AL253" i="1" s="1"/>
  <c r="Z253" i="1"/>
  <c r="AA253" i="1" s="1"/>
  <c r="AT253" i="1"/>
  <c r="BN253" i="1"/>
  <c r="G249" i="1"/>
  <c r="BD249" i="1"/>
  <c r="BE249" i="1" s="1"/>
  <c r="BF249" i="1" s="1"/>
  <c r="D249" i="1"/>
  <c r="AT249" i="1"/>
  <c r="F249" i="1"/>
  <c r="BN249" i="1"/>
  <c r="AJ249" i="1"/>
  <c r="E249" i="1"/>
  <c r="Z249" i="1"/>
  <c r="AA249" i="1" s="1"/>
  <c r="D245" i="1"/>
  <c r="BD245" i="1"/>
  <c r="BE245" i="1" s="1"/>
  <c r="BF245" i="1" s="1"/>
  <c r="E245" i="1"/>
  <c r="AT245" i="1"/>
  <c r="AU245" i="1" s="1"/>
  <c r="AV245" i="1" s="1"/>
  <c r="BN245" i="1"/>
  <c r="AJ245" i="1"/>
  <c r="AK245" i="1" s="1"/>
  <c r="AL245" i="1" s="1"/>
  <c r="Z245" i="1"/>
  <c r="F245" i="1"/>
  <c r="G245" i="1"/>
  <c r="F241" i="1"/>
  <c r="D241" i="1"/>
  <c r="BD241" i="1"/>
  <c r="E241" i="1"/>
  <c r="AT241" i="1"/>
  <c r="G241" i="1"/>
  <c r="J241" i="1" s="1"/>
  <c r="K241" i="1" s="1"/>
  <c r="BN241" i="1"/>
  <c r="AJ241" i="1"/>
  <c r="Z241" i="1"/>
  <c r="D239" i="1"/>
  <c r="E239" i="1"/>
  <c r="G239" i="1"/>
  <c r="F239" i="1"/>
  <c r="BN239" i="1"/>
  <c r="AJ239" i="1"/>
  <c r="AK239" i="1" s="1"/>
  <c r="AL239" i="1" s="1"/>
  <c r="AT239" i="1"/>
  <c r="AU239" i="1" s="1"/>
  <c r="AV239" i="1" s="1"/>
  <c r="BD239" i="1"/>
  <c r="BE239" i="1" s="1"/>
  <c r="BF239" i="1" s="1"/>
  <c r="Z239" i="1"/>
  <c r="AA239" i="1" s="1"/>
  <c r="D235" i="1"/>
  <c r="F235" i="1"/>
  <c r="E235" i="1"/>
  <c r="BN235" i="1"/>
  <c r="AJ235" i="1"/>
  <c r="AK235" i="1" s="1"/>
  <c r="AL235" i="1" s="1"/>
  <c r="AT235" i="1"/>
  <c r="G235" i="1"/>
  <c r="BD235" i="1"/>
  <c r="BE235" i="1" s="1"/>
  <c r="BF235" i="1" s="1"/>
  <c r="Z235" i="1"/>
  <c r="AA235" i="1" s="1"/>
  <c r="D231" i="1"/>
  <c r="E231" i="1"/>
  <c r="F231" i="1"/>
  <c r="BN231" i="1"/>
  <c r="AJ231" i="1"/>
  <c r="AK231" i="1" s="1"/>
  <c r="AL231" i="1" s="1"/>
  <c r="AT231" i="1"/>
  <c r="BD231" i="1"/>
  <c r="Z231" i="1"/>
  <c r="AA231" i="1" s="1"/>
  <c r="G231" i="1"/>
  <c r="D227" i="1"/>
  <c r="G227" i="1"/>
  <c r="E227" i="1"/>
  <c r="BN227" i="1"/>
  <c r="AJ227" i="1"/>
  <c r="AT227" i="1"/>
  <c r="AU227" i="1" s="1"/>
  <c r="AV227" i="1" s="1"/>
  <c r="Z227" i="1"/>
  <c r="F227" i="1"/>
  <c r="BD227" i="1"/>
  <c r="D223" i="1"/>
  <c r="E223" i="1"/>
  <c r="G223" i="1"/>
  <c r="BN223" i="1"/>
  <c r="AJ223" i="1"/>
  <c r="AK223" i="1" s="1"/>
  <c r="AL223" i="1" s="1"/>
  <c r="AT223" i="1"/>
  <c r="F223" i="1"/>
  <c r="BD223" i="1"/>
  <c r="BE223" i="1" s="1"/>
  <c r="BF223" i="1" s="1"/>
  <c r="Z223" i="1"/>
  <c r="D219" i="1"/>
  <c r="F219" i="1"/>
  <c r="E219" i="1"/>
  <c r="BN219" i="1"/>
  <c r="AJ219" i="1"/>
  <c r="AK219" i="1" s="1"/>
  <c r="AL219" i="1" s="1"/>
  <c r="G219" i="1"/>
  <c r="AT219" i="1"/>
  <c r="AU219" i="1" s="1"/>
  <c r="AV219" i="1" s="1"/>
  <c r="BD219" i="1"/>
  <c r="BE219" i="1" s="1"/>
  <c r="BF219" i="1" s="1"/>
  <c r="Z219" i="1"/>
  <c r="AA219" i="1" s="1"/>
  <c r="D215" i="1"/>
  <c r="E215" i="1"/>
  <c r="F215" i="1"/>
  <c r="G215" i="1"/>
  <c r="BN215" i="1"/>
  <c r="AJ215" i="1"/>
  <c r="AT215" i="1"/>
  <c r="BD215" i="1"/>
  <c r="BE215" i="1" s="1"/>
  <c r="BF215" i="1" s="1"/>
  <c r="Z215" i="1"/>
  <c r="F209" i="1"/>
  <c r="D209" i="1"/>
  <c r="BD209" i="1"/>
  <c r="E209" i="1"/>
  <c r="AT209" i="1"/>
  <c r="G209" i="1"/>
  <c r="J209" i="1" s="1"/>
  <c r="K209" i="1" s="1"/>
  <c r="BN209" i="1"/>
  <c r="AJ209" i="1"/>
  <c r="Z209" i="1"/>
  <c r="G205" i="1"/>
  <c r="F205" i="1"/>
  <c r="BD205" i="1"/>
  <c r="E205" i="1"/>
  <c r="Z205" i="1"/>
  <c r="AA205" i="1" s="1"/>
  <c r="D205" i="1"/>
  <c r="AT205" i="1"/>
  <c r="BN205" i="1"/>
  <c r="AJ205" i="1"/>
  <c r="AK205" i="1" s="1"/>
  <c r="AL205" i="1" s="1"/>
  <c r="D201" i="1"/>
  <c r="G201" i="1"/>
  <c r="BD201" i="1"/>
  <c r="BE201" i="1" s="1"/>
  <c r="BF201" i="1" s="1"/>
  <c r="F201" i="1"/>
  <c r="AT201" i="1"/>
  <c r="AU201" i="1" s="1"/>
  <c r="AV201" i="1" s="1"/>
  <c r="E201" i="1"/>
  <c r="BN201" i="1"/>
  <c r="AJ201" i="1"/>
  <c r="AK201" i="1" s="1"/>
  <c r="AL201" i="1" s="1"/>
  <c r="Z201" i="1"/>
  <c r="AA201" i="1" s="1"/>
  <c r="D199" i="1"/>
  <c r="E199" i="1"/>
  <c r="F199" i="1"/>
  <c r="BN199" i="1"/>
  <c r="AJ199" i="1"/>
  <c r="AT199" i="1"/>
  <c r="G199" i="1"/>
  <c r="BD199" i="1"/>
  <c r="BE199" i="1" s="1"/>
  <c r="BF199" i="1" s="1"/>
  <c r="Z199" i="1"/>
  <c r="D195" i="1"/>
  <c r="G195" i="1"/>
  <c r="E195" i="1"/>
  <c r="BN195" i="1"/>
  <c r="AJ195" i="1"/>
  <c r="AT195" i="1"/>
  <c r="AU195" i="1" s="1"/>
  <c r="AV195" i="1" s="1"/>
  <c r="F195" i="1"/>
  <c r="Z195" i="1"/>
  <c r="BD195" i="1"/>
  <c r="D193" i="1"/>
  <c r="F193" i="1"/>
  <c r="G193" i="1"/>
  <c r="BD193" i="1"/>
  <c r="BE193" i="1" s="1"/>
  <c r="BF193" i="1" s="1"/>
  <c r="E193" i="1"/>
  <c r="AT193" i="1"/>
  <c r="AU193" i="1" s="1"/>
  <c r="AV193" i="1" s="1"/>
  <c r="BN193" i="1"/>
  <c r="AJ193" i="1"/>
  <c r="AK193" i="1" s="1"/>
  <c r="AL193" i="1" s="1"/>
  <c r="Z193" i="1"/>
  <c r="AA193" i="1" s="1"/>
  <c r="G189" i="1"/>
  <c r="F189" i="1"/>
  <c r="BD189" i="1"/>
  <c r="E189" i="1"/>
  <c r="Z189" i="1"/>
  <c r="AA189" i="1" s="1"/>
  <c r="D189" i="1"/>
  <c r="AT189" i="1"/>
  <c r="BN189" i="1"/>
  <c r="AJ189" i="1"/>
  <c r="AK189" i="1" s="1"/>
  <c r="AL189" i="1" s="1"/>
  <c r="G185" i="1"/>
  <c r="BD185" i="1"/>
  <c r="BE185" i="1" s="1"/>
  <c r="BF185" i="1" s="1"/>
  <c r="D185" i="1"/>
  <c r="AT185" i="1"/>
  <c r="AU185" i="1" s="1"/>
  <c r="AV185" i="1" s="1"/>
  <c r="F185" i="1"/>
  <c r="BN185" i="1"/>
  <c r="AJ185" i="1"/>
  <c r="AK185" i="1" s="1"/>
  <c r="AL185" i="1" s="1"/>
  <c r="E185" i="1"/>
  <c r="Z185" i="1"/>
  <c r="AA185" i="1" s="1"/>
  <c r="D181" i="1"/>
  <c r="BD181" i="1"/>
  <c r="BE181" i="1" s="1"/>
  <c r="BF181" i="1" s="1"/>
  <c r="E181" i="1"/>
  <c r="AT181" i="1"/>
  <c r="AU181" i="1" s="1"/>
  <c r="AV181" i="1" s="1"/>
  <c r="BN181" i="1"/>
  <c r="AJ181" i="1"/>
  <c r="AK181" i="1" s="1"/>
  <c r="AL181" i="1" s="1"/>
  <c r="Z181" i="1"/>
  <c r="AA181" i="1" s="1"/>
  <c r="F181" i="1"/>
  <c r="G181" i="1"/>
  <c r="D179" i="1"/>
  <c r="G179" i="1"/>
  <c r="E179" i="1"/>
  <c r="BN179" i="1"/>
  <c r="AJ179" i="1"/>
  <c r="F179" i="1"/>
  <c r="AT179" i="1"/>
  <c r="Z179" i="1"/>
  <c r="BD179" i="1"/>
  <c r="D173" i="1"/>
  <c r="G173" i="1"/>
  <c r="F173" i="1"/>
  <c r="BD173" i="1"/>
  <c r="BE173" i="1" s="1"/>
  <c r="BF173" i="1" s="1"/>
  <c r="E173" i="1"/>
  <c r="BN173" i="1"/>
  <c r="Z173" i="1"/>
  <c r="AA173" i="1" s="1"/>
  <c r="AT173" i="1"/>
  <c r="AU173" i="1" s="1"/>
  <c r="AV173" i="1" s="1"/>
  <c r="AJ173" i="1"/>
  <c r="D167" i="1"/>
  <c r="E167" i="1"/>
  <c r="F167" i="1"/>
  <c r="AJ167" i="1"/>
  <c r="AT167" i="1"/>
  <c r="AU167" i="1" s="1"/>
  <c r="AV167" i="1" s="1"/>
  <c r="G167" i="1"/>
  <c r="BN167" i="1"/>
  <c r="BD167" i="1"/>
  <c r="BE167" i="1" s="1"/>
  <c r="BF167" i="1" s="1"/>
  <c r="Z167" i="1"/>
  <c r="AA167" i="1" s="1"/>
  <c r="D163" i="1"/>
  <c r="G163" i="1"/>
  <c r="E163" i="1"/>
  <c r="AJ163" i="1"/>
  <c r="AT163" i="1"/>
  <c r="BN163" i="1"/>
  <c r="Z163" i="1"/>
  <c r="AA163" i="1" s="1"/>
  <c r="F163" i="1"/>
  <c r="BD163" i="1"/>
  <c r="D159" i="1"/>
  <c r="E159" i="1"/>
  <c r="G159" i="1"/>
  <c r="BN159" i="1"/>
  <c r="AJ159" i="1"/>
  <c r="AK159" i="1" s="1"/>
  <c r="AL159" i="1" s="1"/>
  <c r="AT159" i="1"/>
  <c r="AU159" i="1" s="1"/>
  <c r="AV159" i="1" s="1"/>
  <c r="F159" i="1"/>
  <c r="BD159" i="1"/>
  <c r="BE159" i="1" s="1"/>
  <c r="BF159" i="1" s="1"/>
  <c r="Z159" i="1"/>
  <c r="AA159" i="1" s="1"/>
  <c r="D155" i="1"/>
  <c r="F155" i="1"/>
  <c r="E155" i="1"/>
  <c r="AJ155" i="1"/>
  <c r="AK155" i="1" s="1"/>
  <c r="AL155" i="1" s="1"/>
  <c r="G155" i="1"/>
  <c r="BN155" i="1"/>
  <c r="AT155" i="1"/>
  <c r="BD155" i="1"/>
  <c r="Z155" i="1"/>
  <c r="AA155" i="1" s="1"/>
  <c r="D151" i="1"/>
  <c r="E151" i="1"/>
  <c r="F151" i="1"/>
  <c r="G151" i="1"/>
  <c r="AJ151" i="1"/>
  <c r="AT151" i="1"/>
  <c r="Z151" i="1"/>
  <c r="BD151" i="1"/>
  <c r="BE151" i="1" s="1"/>
  <c r="BF151" i="1" s="1"/>
  <c r="BN151" i="1"/>
  <c r="D149" i="1"/>
  <c r="BD149" i="1"/>
  <c r="BE149" i="1" s="1"/>
  <c r="BF149" i="1" s="1"/>
  <c r="E149" i="1"/>
  <c r="BN149" i="1"/>
  <c r="G149" i="1"/>
  <c r="AT149" i="1"/>
  <c r="AU149" i="1" s="1"/>
  <c r="AV149" i="1" s="1"/>
  <c r="F149" i="1"/>
  <c r="AJ149" i="1"/>
  <c r="AK149" i="1" s="1"/>
  <c r="AL149" i="1" s="1"/>
  <c r="Z149" i="1"/>
  <c r="AA149" i="1" s="1"/>
  <c r="F145" i="1"/>
  <c r="BD145" i="1"/>
  <c r="BE145" i="1" s="1"/>
  <c r="BF145" i="1" s="1"/>
  <c r="E145" i="1"/>
  <c r="AT145" i="1"/>
  <c r="AU145" i="1" s="1"/>
  <c r="AV145" i="1" s="1"/>
  <c r="BN145" i="1"/>
  <c r="AJ145" i="1"/>
  <c r="AK145" i="1" s="1"/>
  <c r="AL145" i="1" s="1"/>
  <c r="D145" i="1"/>
  <c r="G145" i="1"/>
  <c r="Z145" i="1"/>
  <c r="AA145" i="1" s="1"/>
  <c r="D143" i="1"/>
  <c r="E143" i="1"/>
  <c r="G143" i="1"/>
  <c r="F143" i="1"/>
  <c r="BN143" i="1"/>
  <c r="AJ143" i="1"/>
  <c r="AT143" i="1"/>
  <c r="AU143" i="1" s="1"/>
  <c r="AV143" i="1" s="1"/>
  <c r="BD143" i="1"/>
  <c r="BE143" i="1" s="1"/>
  <c r="BF143" i="1" s="1"/>
  <c r="Z143" i="1"/>
  <c r="AA143" i="1" s="1"/>
  <c r="D139" i="1"/>
  <c r="F139" i="1"/>
  <c r="E139" i="1"/>
  <c r="AJ139" i="1"/>
  <c r="BN139" i="1"/>
  <c r="AT139" i="1"/>
  <c r="AU139" i="1" s="1"/>
  <c r="AV139" i="1" s="1"/>
  <c r="BD139" i="1"/>
  <c r="BE139" i="1" s="1"/>
  <c r="BF139" i="1" s="1"/>
  <c r="Z139" i="1"/>
  <c r="AA139" i="1" s="1"/>
  <c r="G139" i="1"/>
  <c r="D135" i="1"/>
  <c r="E135" i="1"/>
  <c r="F135" i="1"/>
  <c r="AJ135" i="1"/>
  <c r="AT135" i="1"/>
  <c r="Z135" i="1"/>
  <c r="G135" i="1"/>
  <c r="BD135" i="1"/>
  <c r="D131" i="1"/>
  <c r="G131" i="1"/>
  <c r="E131" i="1"/>
  <c r="AJ131" i="1"/>
  <c r="AT131" i="1"/>
  <c r="F131" i="1"/>
  <c r="Z131" i="1"/>
  <c r="BD131" i="1"/>
  <c r="D127" i="1"/>
  <c r="E127" i="1"/>
  <c r="G127" i="1"/>
  <c r="AJ127" i="1"/>
  <c r="AK127" i="1" s="1"/>
  <c r="AL127" i="1" s="1"/>
  <c r="AT127" i="1"/>
  <c r="AU127" i="1" s="1"/>
  <c r="AV127" i="1" s="1"/>
  <c r="BD127" i="1"/>
  <c r="BE127" i="1" s="1"/>
  <c r="BF127" i="1" s="1"/>
  <c r="Z127" i="1"/>
  <c r="AA127" i="1" s="1"/>
  <c r="F127" i="1"/>
  <c r="D101" i="1"/>
  <c r="E101" i="1"/>
  <c r="F101" i="1"/>
  <c r="BD101" i="1"/>
  <c r="BE101" i="1" s="1"/>
  <c r="BF101" i="1" s="1"/>
  <c r="G101" i="1"/>
  <c r="AT101" i="1"/>
  <c r="AU101" i="1" s="1"/>
  <c r="AV101" i="1" s="1"/>
  <c r="Z101" i="1"/>
  <c r="AA101" i="1" s="1"/>
  <c r="AJ101" i="1"/>
  <c r="AK101" i="1" s="1"/>
  <c r="AL101" i="1" s="1"/>
  <c r="J160" i="1"/>
  <c r="K160" i="1" s="1"/>
  <c r="J114" i="1"/>
  <c r="K114" i="1" s="1"/>
  <c r="J274" i="1"/>
  <c r="K274" i="1" s="1"/>
  <c r="AM4" i="1"/>
  <c r="BG274" i="1"/>
  <c r="BH274" i="1" s="1"/>
  <c r="AW274" i="1"/>
  <c r="AX274" i="1" s="1"/>
  <c r="BG258" i="1"/>
  <c r="BH258" i="1" s="1"/>
  <c r="J250" i="1"/>
  <c r="K250" i="1" s="1"/>
  <c r="BG250" i="1"/>
  <c r="BH250" i="1" s="1"/>
  <c r="BG246" i="1"/>
  <c r="BH246" i="1" s="1"/>
  <c r="AW222" i="1"/>
  <c r="AX222" i="1" s="1"/>
  <c r="BG218" i="1"/>
  <c r="BH218" i="1" s="1"/>
  <c r="AW218" i="1"/>
  <c r="AX218" i="1" s="1"/>
  <c r="AM218" i="1"/>
  <c r="AN218" i="1" s="1"/>
  <c r="J206" i="1"/>
  <c r="K206" i="1" s="1"/>
  <c r="AW206" i="1"/>
  <c r="AX206" i="1" s="1"/>
  <c r="AM206" i="1"/>
  <c r="AN206" i="1" s="1"/>
  <c r="BG202" i="1"/>
  <c r="BH202" i="1" s="1"/>
  <c r="BG178" i="1"/>
  <c r="BH178" i="1" s="1"/>
  <c r="J174" i="1"/>
  <c r="K174" i="1" s="1"/>
  <c r="BG174" i="1"/>
  <c r="BH174" i="1" s="1"/>
  <c r="BG150" i="1"/>
  <c r="BH150" i="1" s="1"/>
  <c r="AM150" i="1"/>
  <c r="AN150" i="1" s="1"/>
  <c r="AM146" i="1"/>
  <c r="AN146" i="1" s="1"/>
  <c r="AW130" i="1"/>
  <c r="AX130" i="1" s="1"/>
  <c r="BG114" i="1"/>
  <c r="BH114" i="1" s="1"/>
  <c r="AW114" i="1"/>
  <c r="AX114" i="1" s="1"/>
  <c r="BG98" i="1"/>
  <c r="BH98" i="1" s="1"/>
  <c r="AW98" i="1"/>
  <c r="AX98" i="1" s="1"/>
  <c r="BG94" i="1"/>
  <c r="BH94" i="1" s="1"/>
  <c r="BG82" i="1"/>
  <c r="BH82" i="1" s="1"/>
  <c r="AW82" i="1"/>
  <c r="AX82" i="1" s="1"/>
  <c r="AM78" i="1"/>
  <c r="AN78" i="1" s="1"/>
  <c r="AM265" i="1"/>
  <c r="AN265" i="1" s="1"/>
  <c r="BG272" i="1"/>
  <c r="BH272" i="1" s="1"/>
  <c r="BG264" i="1"/>
  <c r="BH264" i="1" s="1"/>
  <c r="AW256" i="1"/>
  <c r="AX256" i="1" s="1"/>
  <c r="BG248" i="1"/>
  <c r="BH248" i="1" s="1"/>
  <c r="BG228" i="1"/>
  <c r="BH228" i="1" s="1"/>
  <c r="BG196" i="1"/>
  <c r="BH196" i="1" s="1"/>
  <c r="AW196" i="1"/>
  <c r="AX196" i="1" s="1"/>
  <c r="BG188" i="1"/>
  <c r="BH188" i="1" s="1"/>
  <c r="AM188" i="1"/>
  <c r="AN188" i="1" s="1"/>
  <c r="BG168" i="1"/>
  <c r="BH168" i="1" s="1"/>
  <c r="AW168" i="1"/>
  <c r="AX168" i="1" s="1"/>
  <c r="J164" i="1"/>
  <c r="K164" i="1" s="1"/>
  <c r="AM164" i="1"/>
  <c r="AN164" i="1" s="1"/>
  <c r="AW160" i="1"/>
  <c r="AX160" i="1" s="1"/>
  <c r="AM160" i="1"/>
  <c r="AN160" i="1" s="1"/>
  <c r="BG152" i="1"/>
  <c r="BH152" i="1" s="1"/>
  <c r="AW152" i="1"/>
  <c r="AX152" i="1" s="1"/>
  <c r="AM92" i="1"/>
  <c r="AN92" i="1" s="1"/>
  <c r="BG56" i="1"/>
  <c r="BH56" i="1" s="1"/>
  <c r="AW239" i="1"/>
  <c r="AX239" i="1" s="1"/>
  <c r="AW175" i="1"/>
  <c r="AX175" i="1" s="1"/>
  <c r="AW115" i="1"/>
  <c r="AX115" i="1" s="1"/>
  <c r="AC224" i="1"/>
  <c r="AD224" i="1" s="1"/>
  <c r="AC192" i="1"/>
  <c r="AD192" i="1" s="1"/>
  <c r="AC108" i="1"/>
  <c r="AD108" i="1" s="1"/>
  <c r="AC144" i="1"/>
  <c r="AD144" i="1" s="1"/>
  <c r="J212" i="1"/>
  <c r="K212" i="1" s="1"/>
  <c r="J268" i="1"/>
  <c r="K268" i="1" s="1"/>
  <c r="J248" i="1"/>
  <c r="K248" i="1" s="1"/>
  <c r="J228" i="1"/>
  <c r="K228" i="1" s="1"/>
  <c r="J196" i="1"/>
  <c r="K196" i="1" s="1"/>
  <c r="J222" i="1"/>
  <c r="K222" i="1" s="1"/>
  <c r="J202" i="1"/>
  <c r="K202" i="1" s="1"/>
  <c r="J190" i="1"/>
  <c r="K190" i="1" s="1"/>
  <c r="J122" i="1"/>
  <c r="K122" i="1" s="1"/>
  <c r="J110" i="1"/>
  <c r="K110" i="1" s="1"/>
  <c r="J94" i="1"/>
  <c r="K94" i="1" s="1"/>
  <c r="J74" i="1"/>
  <c r="K74" i="1" s="1"/>
  <c r="AC251" i="1"/>
  <c r="AD251" i="1" s="1"/>
  <c r="AC250" i="1"/>
  <c r="AD250" i="1" s="1"/>
  <c r="AC206" i="1"/>
  <c r="AD206" i="1" s="1"/>
  <c r="AC178" i="1"/>
  <c r="AD178" i="1" s="1"/>
  <c r="AC134" i="1"/>
  <c r="AD134" i="1" s="1"/>
  <c r="AC237" i="1"/>
  <c r="AD237" i="1" s="1"/>
  <c r="AC213" i="1"/>
  <c r="AD213" i="1" s="1"/>
  <c r="AC169" i="1"/>
  <c r="AD169" i="1" s="1"/>
  <c r="J265" i="1"/>
  <c r="K265" i="1" s="1"/>
  <c r="J261" i="1"/>
  <c r="K261" i="1" s="1"/>
  <c r="J257" i="1"/>
  <c r="K257" i="1" s="1"/>
  <c r="J245" i="1"/>
  <c r="K245" i="1" s="1"/>
  <c r="J237" i="1"/>
  <c r="K237" i="1" s="1"/>
  <c r="J233" i="1"/>
  <c r="K233" i="1" s="1"/>
  <c r="J229" i="1"/>
  <c r="K229" i="1" s="1"/>
  <c r="J213" i="1"/>
  <c r="K213" i="1" s="1"/>
  <c r="J197" i="1"/>
  <c r="K197" i="1" s="1"/>
  <c r="J193" i="1"/>
  <c r="K193" i="1" s="1"/>
  <c r="J169" i="1"/>
  <c r="K169" i="1" s="1"/>
  <c r="J165" i="1"/>
  <c r="K165" i="1" s="1"/>
  <c r="J137" i="1"/>
  <c r="K137" i="1" s="1"/>
  <c r="J117" i="1"/>
  <c r="K117" i="1" s="1"/>
  <c r="J97" i="1"/>
  <c r="K97" i="1" s="1"/>
  <c r="BG23" i="1" l="1"/>
  <c r="BH23" i="1" s="1"/>
  <c r="AC27" i="1"/>
  <c r="AD27" i="1" s="1"/>
  <c r="AU137" i="1"/>
  <c r="AV137" i="1" s="1"/>
  <c r="B24" i="8" s="1"/>
  <c r="A24" i="8"/>
  <c r="AC248" i="1"/>
  <c r="AD248" i="1" s="1"/>
  <c r="BG38" i="1"/>
  <c r="BH38" i="1" s="1"/>
  <c r="BG164" i="1"/>
  <c r="BH164" i="1" s="1"/>
  <c r="AM202" i="1"/>
  <c r="AN202" i="1" s="1"/>
  <c r="AC264" i="1"/>
  <c r="AD264" i="1" s="1"/>
  <c r="AW90" i="1"/>
  <c r="AX90" i="1" s="1"/>
  <c r="BG110" i="1"/>
  <c r="BH110" i="1" s="1"/>
  <c r="BG130" i="1"/>
  <c r="BH130" i="1" s="1"/>
  <c r="AW154" i="1"/>
  <c r="AX154" i="1" s="1"/>
  <c r="BG212" i="1"/>
  <c r="BH212" i="1" s="1"/>
  <c r="AC202" i="1"/>
  <c r="AD202" i="1" s="1"/>
  <c r="J154" i="1"/>
  <c r="K154" i="1" s="1"/>
  <c r="J256" i="1"/>
  <c r="K256" i="1" s="1"/>
  <c r="AW104" i="1"/>
  <c r="AX104" i="1" s="1"/>
  <c r="AM190" i="1"/>
  <c r="AN190" i="1" s="1"/>
  <c r="AW147" i="1"/>
  <c r="AX147" i="1" s="1"/>
  <c r="AC100" i="1"/>
  <c r="AD100" i="1" s="1"/>
  <c r="AC102" i="1"/>
  <c r="AD102" i="1" s="1"/>
  <c r="AW108" i="1"/>
  <c r="AX108" i="1" s="1"/>
  <c r="AC112" i="1"/>
  <c r="AD112" i="1" s="1"/>
  <c r="AC164" i="1"/>
  <c r="AD164" i="1" s="1"/>
  <c r="BG198" i="1"/>
  <c r="BH198" i="1" s="1"/>
  <c r="BG224" i="1"/>
  <c r="BH224" i="1" s="1"/>
  <c r="AW242" i="1"/>
  <c r="AX242" i="1" s="1"/>
  <c r="AC140" i="1"/>
  <c r="AD140" i="1" s="1"/>
  <c r="AC176" i="1"/>
  <c r="AD176" i="1" s="1"/>
  <c r="AM276" i="1"/>
  <c r="AN276" i="1" s="1"/>
  <c r="AW190" i="1"/>
  <c r="AX190" i="1" s="1"/>
  <c r="J253" i="1"/>
  <c r="K253" i="1" s="1"/>
  <c r="J269" i="1"/>
  <c r="K269" i="1" s="1"/>
  <c r="A10" i="8"/>
  <c r="BG88" i="1"/>
  <c r="BH88" i="1" s="1"/>
  <c r="AW236" i="1"/>
  <c r="AX236" i="1" s="1"/>
  <c r="AC42" i="1"/>
  <c r="AD42" i="1" s="1"/>
  <c r="BG176" i="1"/>
  <c r="BH176" i="1" s="1"/>
  <c r="AW268" i="1"/>
  <c r="AX268" i="1" s="1"/>
  <c r="AC270" i="1"/>
  <c r="AD270" i="1" s="1"/>
  <c r="AC205" i="1"/>
  <c r="AD205" i="1" s="1"/>
  <c r="J205" i="1"/>
  <c r="K205" i="1" s="1"/>
  <c r="BG10" i="1"/>
  <c r="BH10" i="1" s="1"/>
  <c r="BG30" i="1"/>
  <c r="BH30" i="1" s="1"/>
  <c r="AW172" i="1"/>
  <c r="AX172" i="1" s="1"/>
  <c r="BG184" i="1"/>
  <c r="BH184" i="1" s="1"/>
  <c r="BG166" i="1"/>
  <c r="BH166" i="1" s="1"/>
  <c r="AC166" i="1"/>
  <c r="AD166" i="1" s="1"/>
  <c r="AC268" i="1"/>
  <c r="AD268" i="1" s="1"/>
  <c r="AW144" i="1"/>
  <c r="AX144" i="1" s="1"/>
  <c r="AM244" i="1"/>
  <c r="AN244" i="1" s="1"/>
  <c r="BG276" i="1"/>
  <c r="BH276" i="1" s="1"/>
  <c r="AM141" i="1"/>
  <c r="AN141" i="1" s="1"/>
  <c r="AC10" i="1"/>
  <c r="AD10" i="1" s="1"/>
  <c r="AC262" i="1"/>
  <c r="AD262" i="1" s="1"/>
  <c r="BG154" i="1"/>
  <c r="BH154" i="1" s="1"/>
  <c r="AM222" i="1"/>
  <c r="AN222" i="1" s="1"/>
  <c r="AC84" i="1"/>
  <c r="AD84" i="1" s="1"/>
  <c r="BG80" i="1"/>
  <c r="BH80" i="1" s="1"/>
  <c r="AC54" i="1"/>
  <c r="AD54" i="1" s="1"/>
  <c r="AC95" i="1"/>
  <c r="AD95" i="1" s="1"/>
  <c r="J42" i="1"/>
  <c r="K42" i="1" s="1"/>
  <c r="AC15" i="1"/>
  <c r="AD15" i="1" s="1"/>
  <c r="AC37" i="1"/>
  <c r="AD37" i="1" s="1"/>
  <c r="BG51" i="1"/>
  <c r="BH51" i="1" s="1"/>
  <c r="AC55" i="1"/>
  <c r="AD55" i="1" s="1"/>
  <c r="BG32" i="1"/>
  <c r="BH32" i="1" s="1"/>
  <c r="BG26" i="1"/>
  <c r="BH26" i="1" s="1"/>
  <c r="AM30" i="1"/>
  <c r="AN30" i="1" s="1"/>
  <c r="AC94" i="1"/>
  <c r="AD94" i="1" s="1"/>
  <c r="AC38" i="1"/>
  <c r="AD38" i="1" s="1"/>
  <c r="AC135" i="1"/>
  <c r="AD135" i="1" s="1"/>
  <c r="AC31" i="1"/>
  <c r="AD31" i="1" s="1"/>
  <c r="BG35" i="1"/>
  <c r="BH35" i="1" s="1"/>
  <c r="AM43" i="1"/>
  <c r="AN43" i="1" s="1"/>
  <c r="BG45" i="1"/>
  <c r="BH45" i="1" s="1"/>
  <c r="AC47" i="1"/>
  <c r="AD47" i="1" s="1"/>
  <c r="AM59" i="1"/>
  <c r="AN59" i="1" s="1"/>
  <c r="AC63" i="1"/>
  <c r="AD63" i="1" s="1"/>
  <c r="AC91" i="1"/>
  <c r="AD91" i="1" s="1"/>
  <c r="AC40" i="1"/>
  <c r="AD40" i="1" s="1"/>
  <c r="AW48" i="1"/>
  <c r="AX48" i="1" s="1"/>
  <c r="AC22" i="1"/>
  <c r="AD22" i="1" s="1"/>
  <c r="AW136" i="1"/>
  <c r="AX136" i="1" s="1"/>
  <c r="AC44" i="1"/>
  <c r="AD44" i="1" s="1"/>
  <c r="BG136" i="1"/>
  <c r="BH136" i="1" s="1"/>
  <c r="AW22" i="1"/>
  <c r="AX22" i="1" s="1"/>
  <c r="AM70" i="1"/>
  <c r="AN70" i="1" s="1"/>
  <c r="AC272" i="1"/>
  <c r="AD272" i="1" s="1"/>
  <c r="AC121" i="1"/>
  <c r="AD121" i="1" s="1"/>
  <c r="AW32" i="1"/>
  <c r="AX32" i="1" s="1"/>
  <c r="AW110" i="1"/>
  <c r="AX110" i="1" s="1"/>
  <c r="AC234" i="1"/>
  <c r="AD234" i="1" s="1"/>
  <c r="AC14" i="1"/>
  <c r="AD14" i="1" s="1"/>
  <c r="AC50" i="1"/>
  <c r="AD50" i="1" s="1"/>
  <c r="AC110" i="1"/>
  <c r="AD110" i="1" s="1"/>
  <c r="AC79" i="1"/>
  <c r="AD79" i="1" s="1"/>
  <c r="AC159" i="1"/>
  <c r="AD159" i="1" s="1"/>
  <c r="J26" i="1"/>
  <c r="K26" i="1" s="1"/>
  <c r="J234" i="1"/>
  <c r="K234" i="1" s="1"/>
  <c r="AC152" i="1"/>
  <c r="AD152" i="1" s="1"/>
  <c r="AM95" i="1"/>
  <c r="AN95" i="1" s="1"/>
  <c r="AW212" i="1"/>
  <c r="AX212" i="1" s="1"/>
  <c r="AW228" i="1"/>
  <c r="AX228" i="1" s="1"/>
  <c r="BG244" i="1"/>
  <c r="BH244" i="1" s="1"/>
  <c r="AW272" i="1"/>
  <c r="AX272" i="1" s="1"/>
  <c r="AW14" i="1"/>
  <c r="AX14" i="1" s="1"/>
  <c r="AW26" i="1"/>
  <c r="AX26" i="1" s="1"/>
  <c r="AC56" i="1"/>
  <c r="AD56" i="1" s="1"/>
  <c r="BG22" i="1"/>
  <c r="BH22" i="1" s="1"/>
  <c r="AW94" i="1"/>
  <c r="AX94" i="1" s="1"/>
  <c r="AM130" i="1"/>
  <c r="AN130" i="1" s="1"/>
  <c r="AW264" i="1"/>
  <c r="AX264" i="1" s="1"/>
  <c r="AW38" i="1"/>
  <c r="AX38" i="1" s="1"/>
  <c r="AW258" i="1"/>
  <c r="AX258" i="1" s="1"/>
  <c r="A22" i="3"/>
  <c r="A24" i="3"/>
  <c r="A26" i="3"/>
  <c r="BJ127" i="1"/>
  <c r="AZ127" i="1"/>
  <c r="BI127" i="1"/>
  <c r="AY127" i="1"/>
  <c r="BJ135" i="1"/>
  <c r="AZ135" i="1"/>
  <c r="BI135" i="1"/>
  <c r="AY135" i="1"/>
  <c r="BJ151" i="1"/>
  <c r="AZ151" i="1"/>
  <c r="BI151" i="1"/>
  <c r="AY151" i="1"/>
  <c r="BJ155" i="1"/>
  <c r="BI155" i="1"/>
  <c r="AY155" i="1"/>
  <c r="AZ155" i="1"/>
  <c r="BJ179" i="1"/>
  <c r="AY179" i="1"/>
  <c r="BI179" i="1"/>
  <c r="AZ179" i="1"/>
  <c r="BJ189" i="1"/>
  <c r="BI189" i="1"/>
  <c r="AZ189" i="1"/>
  <c r="AY189" i="1"/>
  <c r="BJ215" i="1"/>
  <c r="AZ215" i="1"/>
  <c r="BI215" i="1"/>
  <c r="AY215" i="1"/>
  <c r="BJ249" i="1"/>
  <c r="BI249" i="1"/>
  <c r="AZ249" i="1"/>
  <c r="AY249" i="1"/>
  <c r="BJ271" i="1"/>
  <c r="AZ271" i="1"/>
  <c r="BI271" i="1"/>
  <c r="AY271" i="1"/>
  <c r="BJ5" i="1"/>
  <c r="BI5" i="1"/>
  <c r="AZ5" i="1"/>
  <c r="AY5" i="1"/>
  <c r="BJ7" i="1"/>
  <c r="AZ7" i="1"/>
  <c r="BI7" i="1"/>
  <c r="AY7" i="1"/>
  <c r="BJ9" i="1"/>
  <c r="AZ9" i="1"/>
  <c r="BI9" i="1"/>
  <c r="AY9" i="1"/>
  <c r="BJ11" i="1"/>
  <c r="AY11" i="1"/>
  <c r="AZ11" i="1"/>
  <c r="BI11" i="1"/>
  <c r="BJ13" i="1"/>
  <c r="BI13" i="1"/>
  <c r="AY13" i="1"/>
  <c r="AZ13" i="1"/>
  <c r="BJ15" i="1"/>
  <c r="AZ15" i="1"/>
  <c r="BI15" i="1"/>
  <c r="AY15" i="1"/>
  <c r="BJ17" i="1"/>
  <c r="AZ17" i="1"/>
  <c r="BI17" i="1"/>
  <c r="AY17" i="1"/>
  <c r="BJ19" i="1"/>
  <c r="AY19" i="1"/>
  <c r="BI19" i="1"/>
  <c r="AZ19" i="1"/>
  <c r="BJ21" i="1"/>
  <c r="BI21" i="1"/>
  <c r="AZ21" i="1"/>
  <c r="AY21" i="1"/>
  <c r="BJ23" i="1"/>
  <c r="AZ23" i="1"/>
  <c r="BI23" i="1"/>
  <c r="AY23" i="1"/>
  <c r="BJ25" i="1"/>
  <c r="AZ25" i="1"/>
  <c r="BI25" i="1"/>
  <c r="AY25" i="1"/>
  <c r="BJ27" i="1"/>
  <c r="BI27" i="1"/>
  <c r="AY27" i="1"/>
  <c r="AZ27" i="1"/>
  <c r="BJ29" i="1"/>
  <c r="BI29" i="1"/>
  <c r="AY29" i="1"/>
  <c r="AZ29" i="1"/>
  <c r="BJ31" i="1"/>
  <c r="AZ31" i="1"/>
  <c r="BI31" i="1"/>
  <c r="AY31" i="1"/>
  <c r="BJ33" i="1"/>
  <c r="AZ33" i="1"/>
  <c r="BI33" i="1"/>
  <c r="AY33" i="1"/>
  <c r="BJ35" i="1"/>
  <c r="AY35" i="1"/>
  <c r="BI35" i="1"/>
  <c r="AZ35" i="1"/>
  <c r="BJ37" i="1"/>
  <c r="BI37" i="1"/>
  <c r="AZ37" i="1"/>
  <c r="AY37" i="1"/>
  <c r="BJ39" i="1"/>
  <c r="AZ39" i="1"/>
  <c r="BI39" i="1"/>
  <c r="AY39" i="1"/>
  <c r="BJ41" i="1"/>
  <c r="AZ41" i="1"/>
  <c r="BI41" i="1"/>
  <c r="AY41" i="1"/>
  <c r="BJ43" i="1"/>
  <c r="AY43" i="1"/>
  <c r="AZ43" i="1"/>
  <c r="BI43" i="1"/>
  <c r="BJ45" i="1"/>
  <c r="BI45" i="1"/>
  <c r="AY45" i="1"/>
  <c r="AZ45" i="1"/>
  <c r="BJ47" i="1"/>
  <c r="AZ47" i="1"/>
  <c r="BI47" i="1"/>
  <c r="AY47" i="1"/>
  <c r="BJ49" i="1"/>
  <c r="AZ49" i="1"/>
  <c r="BI49" i="1"/>
  <c r="AY49" i="1"/>
  <c r="BJ51" i="1"/>
  <c r="AY51" i="1"/>
  <c r="BI51" i="1"/>
  <c r="AZ51" i="1"/>
  <c r="BJ53" i="1"/>
  <c r="BI53" i="1"/>
  <c r="AZ53" i="1"/>
  <c r="AY53" i="1"/>
  <c r="BJ55" i="1"/>
  <c r="AZ55" i="1"/>
  <c r="BI55" i="1"/>
  <c r="AY55" i="1"/>
  <c r="BJ57" i="1"/>
  <c r="AZ57" i="1"/>
  <c r="BI57" i="1"/>
  <c r="AY57" i="1"/>
  <c r="BJ59" i="1"/>
  <c r="BI59" i="1"/>
  <c r="AY59" i="1"/>
  <c r="AZ59" i="1"/>
  <c r="BJ61" i="1"/>
  <c r="BI61" i="1"/>
  <c r="AY61" i="1"/>
  <c r="AZ61" i="1"/>
  <c r="BJ63" i="1"/>
  <c r="AZ63" i="1"/>
  <c r="BI63" i="1"/>
  <c r="AY63" i="1"/>
  <c r="BJ65" i="1"/>
  <c r="AZ65" i="1"/>
  <c r="BI65" i="1"/>
  <c r="AY65" i="1"/>
  <c r="AY67" i="1"/>
  <c r="BJ67" i="1"/>
  <c r="BI67" i="1"/>
  <c r="AZ67" i="1"/>
  <c r="BJ69" i="1"/>
  <c r="BI69" i="1"/>
  <c r="AZ69" i="1"/>
  <c r="AY69" i="1"/>
  <c r="BJ77" i="1"/>
  <c r="BI77" i="1"/>
  <c r="AY77" i="1"/>
  <c r="AZ77" i="1"/>
  <c r="BJ81" i="1"/>
  <c r="AZ81" i="1"/>
  <c r="BI81" i="1"/>
  <c r="AY81" i="1"/>
  <c r="BJ91" i="1"/>
  <c r="BI91" i="1"/>
  <c r="AY91" i="1"/>
  <c r="AZ91" i="1"/>
  <c r="BJ93" i="1"/>
  <c r="BI93" i="1"/>
  <c r="AY93" i="1"/>
  <c r="AZ93" i="1"/>
  <c r="BJ121" i="1"/>
  <c r="AZ121" i="1"/>
  <c r="BI121" i="1"/>
  <c r="AY121" i="1"/>
  <c r="BJ123" i="1"/>
  <c r="BI123" i="1"/>
  <c r="AY123" i="1"/>
  <c r="AZ123" i="1"/>
  <c r="BJ125" i="1"/>
  <c r="BI125" i="1"/>
  <c r="AZ125" i="1"/>
  <c r="AY125" i="1"/>
  <c r="BJ157" i="1"/>
  <c r="BI157" i="1"/>
  <c r="AY157" i="1"/>
  <c r="AZ157" i="1"/>
  <c r="AZ161" i="1"/>
  <c r="BI161" i="1"/>
  <c r="BJ161" i="1"/>
  <c r="AY161" i="1"/>
  <c r="BJ183" i="1"/>
  <c r="AZ183" i="1"/>
  <c r="BI183" i="1"/>
  <c r="AY183" i="1"/>
  <c r="BJ211" i="1"/>
  <c r="AY211" i="1"/>
  <c r="BI211" i="1"/>
  <c r="AZ211" i="1"/>
  <c r="BJ221" i="1"/>
  <c r="BI221" i="1"/>
  <c r="AY221" i="1"/>
  <c r="AZ221" i="1"/>
  <c r="BI225" i="1"/>
  <c r="BJ225" i="1"/>
  <c r="AZ225" i="1"/>
  <c r="AY225" i="1"/>
  <c r="BJ243" i="1"/>
  <c r="AY243" i="1"/>
  <c r="BI243" i="1"/>
  <c r="AZ243" i="1"/>
  <c r="BJ8" i="1"/>
  <c r="BI8" i="1"/>
  <c r="AZ8" i="1"/>
  <c r="AY8" i="1"/>
  <c r="BI12" i="1"/>
  <c r="BJ12" i="1"/>
  <c r="AY12" i="1"/>
  <c r="AZ12" i="1"/>
  <c r="BJ16" i="1"/>
  <c r="BI16" i="1"/>
  <c r="AY16" i="1"/>
  <c r="AZ16" i="1"/>
  <c r="BI20" i="1"/>
  <c r="AY20" i="1"/>
  <c r="BJ20" i="1"/>
  <c r="AZ20" i="1"/>
  <c r="BJ24" i="1"/>
  <c r="BI24" i="1"/>
  <c r="AY24" i="1"/>
  <c r="AZ24" i="1"/>
  <c r="BI28" i="1"/>
  <c r="BJ28" i="1"/>
  <c r="AY28" i="1"/>
  <c r="AZ28" i="1"/>
  <c r="BJ32" i="1"/>
  <c r="BI32" i="1"/>
  <c r="AZ32" i="1"/>
  <c r="AY32" i="1"/>
  <c r="BI36" i="1"/>
  <c r="AY36" i="1"/>
  <c r="BJ36" i="1"/>
  <c r="AZ36" i="1"/>
  <c r="BJ40" i="1"/>
  <c r="BI40" i="1"/>
  <c r="AZ40" i="1"/>
  <c r="AY40" i="1"/>
  <c r="BJ48" i="1"/>
  <c r="BI48" i="1"/>
  <c r="AY48" i="1"/>
  <c r="AZ48" i="1"/>
  <c r="BI52" i="1"/>
  <c r="AY52" i="1"/>
  <c r="BJ52" i="1"/>
  <c r="AZ52" i="1"/>
  <c r="BJ96" i="1"/>
  <c r="BI96" i="1"/>
  <c r="AZ96" i="1"/>
  <c r="AY96" i="1"/>
  <c r="BJ128" i="1"/>
  <c r="BI128" i="1"/>
  <c r="AZ128" i="1"/>
  <c r="AY128" i="1"/>
  <c r="BI138" i="1"/>
  <c r="AY138" i="1"/>
  <c r="AZ138" i="1"/>
  <c r="BJ138" i="1"/>
  <c r="BI156" i="1"/>
  <c r="BJ156" i="1"/>
  <c r="AY156" i="1"/>
  <c r="AZ156" i="1"/>
  <c r="BI182" i="1"/>
  <c r="AZ182" i="1"/>
  <c r="AY182" i="1"/>
  <c r="BJ182" i="1"/>
  <c r="BI210" i="1"/>
  <c r="BJ210" i="1"/>
  <c r="AZ210" i="1"/>
  <c r="AY210" i="1"/>
  <c r="BI226" i="1"/>
  <c r="BJ226" i="1"/>
  <c r="AZ226" i="1"/>
  <c r="AY226" i="1"/>
  <c r="BI238" i="1"/>
  <c r="BJ238" i="1"/>
  <c r="AZ238" i="1"/>
  <c r="AY238" i="1"/>
  <c r="BI254" i="1"/>
  <c r="AZ254" i="1"/>
  <c r="BJ254" i="1"/>
  <c r="AY254" i="1"/>
  <c r="BI266" i="1"/>
  <c r="BJ266" i="1"/>
  <c r="AY266" i="1"/>
  <c r="AZ266" i="1"/>
  <c r="BJ22" i="1"/>
  <c r="BI22" i="1"/>
  <c r="AZ22" i="1"/>
  <c r="AY22" i="1"/>
  <c r="BI148" i="1"/>
  <c r="BJ148" i="1"/>
  <c r="AY148" i="1"/>
  <c r="AZ148" i="1"/>
  <c r="BI162" i="1"/>
  <c r="BJ162" i="1"/>
  <c r="AY162" i="1"/>
  <c r="AZ162" i="1"/>
  <c r="BI172" i="1"/>
  <c r="BJ172" i="1"/>
  <c r="AY172" i="1"/>
  <c r="AZ172" i="1"/>
  <c r="BJ184" i="1"/>
  <c r="BI184" i="1"/>
  <c r="AZ184" i="1"/>
  <c r="AY184" i="1"/>
  <c r="BI208" i="1"/>
  <c r="BJ208" i="1"/>
  <c r="AZ208" i="1"/>
  <c r="AY208" i="1"/>
  <c r="BI220" i="1"/>
  <c r="BJ220" i="1"/>
  <c r="AY220" i="1"/>
  <c r="AZ220" i="1"/>
  <c r="BJ234" i="1"/>
  <c r="BI234" i="1"/>
  <c r="AZ234" i="1"/>
  <c r="AY234" i="1"/>
  <c r="BI252" i="1"/>
  <c r="BJ252" i="1"/>
  <c r="AY252" i="1"/>
  <c r="AZ252" i="1"/>
  <c r="BI276" i="1"/>
  <c r="BJ276" i="1"/>
  <c r="AZ276" i="1"/>
  <c r="AY276" i="1"/>
  <c r="AY131" i="1"/>
  <c r="BI131" i="1"/>
  <c r="BJ131" i="1"/>
  <c r="AZ131" i="1"/>
  <c r="BJ163" i="1"/>
  <c r="AY163" i="1"/>
  <c r="BI163" i="1"/>
  <c r="AZ163" i="1"/>
  <c r="BJ195" i="1"/>
  <c r="AY195" i="1"/>
  <c r="BI195" i="1"/>
  <c r="AZ195" i="1"/>
  <c r="BJ199" i="1"/>
  <c r="AZ199" i="1"/>
  <c r="BI199" i="1"/>
  <c r="AY199" i="1"/>
  <c r="BJ205" i="1"/>
  <c r="BI205" i="1"/>
  <c r="AZ205" i="1"/>
  <c r="AY205" i="1"/>
  <c r="BI209" i="1"/>
  <c r="AZ209" i="1"/>
  <c r="AY209" i="1"/>
  <c r="BJ209" i="1"/>
  <c r="BJ227" i="1"/>
  <c r="AY227" i="1"/>
  <c r="BI227" i="1"/>
  <c r="AZ227" i="1"/>
  <c r="BI241" i="1"/>
  <c r="AZ241" i="1"/>
  <c r="BJ241" i="1"/>
  <c r="AY241" i="1"/>
  <c r="BJ253" i="1"/>
  <c r="BI253" i="1"/>
  <c r="AY253" i="1"/>
  <c r="AZ253" i="1"/>
  <c r="BJ259" i="1"/>
  <c r="AY259" i="1"/>
  <c r="AZ259" i="1"/>
  <c r="BI259" i="1"/>
  <c r="BJ263" i="1"/>
  <c r="AZ263" i="1"/>
  <c r="BI263" i="1"/>
  <c r="AY263" i="1"/>
  <c r="BJ269" i="1"/>
  <c r="AZ269" i="1"/>
  <c r="AY269" i="1"/>
  <c r="BI269" i="1"/>
  <c r="BJ277" i="1"/>
  <c r="AZ277" i="1"/>
  <c r="BI277" i="1"/>
  <c r="AY277" i="1"/>
  <c r="BJ75" i="1"/>
  <c r="AY75" i="1"/>
  <c r="AZ75" i="1"/>
  <c r="BI75" i="1"/>
  <c r="BJ85" i="1"/>
  <c r="BI85" i="1"/>
  <c r="AZ85" i="1"/>
  <c r="AY85" i="1"/>
  <c r="BJ103" i="1"/>
  <c r="AZ103" i="1"/>
  <c r="BI103" i="1"/>
  <c r="AY103" i="1"/>
  <c r="BJ119" i="1"/>
  <c r="AZ119" i="1"/>
  <c r="BI119" i="1"/>
  <c r="AY119" i="1"/>
  <c r="BJ133" i="1"/>
  <c r="BI133" i="1"/>
  <c r="AZ133" i="1"/>
  <c r="AY133" i="1"/>
  <c r="BJ141" i="1"/>
  <c r="BI141" i="1"/>
  <c r="AY141" i="1"/>
  <c r="AZ141" i="1"/>
  <c r="BJ147" i="1"/>
  <c r="AY147" i="1"/>
  <c r="BI147" i="1"/>
  <c r="AZ147" i="1"/>
  <c r="AZ177" i="1"/>
  <c r="BI177" i="1"/>
  <c r="BJ177" i="1"/>
  <c r="AY177" i="1"/>
  <c r="BI273" i="1"/>
  <c r="AZ273" i="1"/>
  <c r="AY273" i="1"/>
  <c r="BJ273" i="1"/>
  <c r="BJ54" i="1"/>
  <c r="BI54" i="1"/>
  <c r="AZ54" i="1"/>
  <c r="AY54" i="1"/>
  <c r="BI68" i="1"/>
  <c r="AY68" i="1"/>
  <c r="BJ68" i="1"/>
  <c r="AZ68" i="1"/>
  <c r="BJ80" i="1"/>
  <c r="BI80" i="1"/>
  <c r="AY80" i="1"/>
  <c r="AZ80" i="1"/>
  <c r="BI84" i="1"/>
  <c r="AY84" i="1"/>
  <c r="BJ84" i="1"/>
  <c r="AZ84" i="1"/>
  <c r="BI100" i="1"/>
  <c r="AY100" i="1"/>
  <c r="BJ100" i="1"/>
  <c r="AZ100" i="1"/>
  <c r="BJ112" i="1"/>
  <c r="BI112" i="1"/>
  <c r="AY112" i="1"/>
  <c r="AZ112" i="1"/>
  <c r="BJ142" i="1"/>
  <c r="BI142" i="1"/>
  <c r="AZ142" i="1"/>
  <c r="AY142" i="1"/>
  <c r="BI170" i="1"/>
  <c r="BJ170" i="1"/>
  <c r="AY170" i="1"/>
  <c r="AZ170" i="1"/>
  <c r="BI186" i="1"/>
  <c r="BJ186" i="1"/>
  <c r="AY186" i="1"/>
  <c r="AZ186" i="1"/>
  <c r="BI198" i="1"/>
  <c r="AZ198" i="1"/>
  <c r="AY198" i="1"/>
  <c r="BJ198" i="1"/>
  <c r="BI214" i="1"/>
  <c r="AZ214" i="1"/>
  <c r="BJ214" i="1"/>
  <c r="AY214" i="1"/>
  <c r="BI230" i="1"/>
  <c r="AZ230" i="1"/>
  <c r="AY230" i="1"/>
  <c r="BJ230" i="1"/>
  <c r="BJ232" i="1"/>
  <c r="BI232" i="1"/>
  <c r="AZ232" i="1"/>
  <c r="AY232" i="1"/>
  <c r="BI236" i="1"/>
  <c r="BJ236" i="1"/>
  <c r="AY236" i="1"/>
  <c r="AZ236" i="1"/>
  <c r="BI242" i="1"/>
  <c r="BJ242" i="1"/>
  <c r="AZ242" i="1"/>
  <c r="AY242" i="1"/>
  <c r="BI260" i="1"/>
  <c r="BJ260" i="1"/>
  <c r="AZ260" i="1"/>
  <c r="AY260" i="1"/>
  <c r="BI270" i="1"/>
  <c r="BJ270" i="1"/>
  <c r="AZ270" i="1"/>
  <c r="AY270" i="1"/>
  <c r="BI10" i="1"/>
  <c r="AZ10" i="1"/>
  <c r="BJ10" i="1"/>
  <c r="AY10" i="1"/>
  <c r="BJ14" i="1"/>
  <c r="BI14" i="1"/>
  <c r="AY14" i="1"/>
  <c r="AZ14" i="1"/>
  <c r="BI26" i="1"/>
  <c r="AY26" i="1"/>
  <c r="AZ26" i="1"/>
  <c r="BJ26" i="1"/>
  <c r="BJ30" i="1"/>
  <c r="AZ30" i="1"/>
  <c r="BI30" i="1"/>
  <c r="AY30" i="1"/>
  <c r="AM38" i="1"/>
  <c r="AN38" i="1" s="1"/>
  <c r="BI42" i="1"/>
  <c r="BJ42" i="1"/>
  <c r="AZ42" i="1"/>
  <c r="AY42" i="1"/>
  <c r="BI76" i="1"/>
  <c r="BJ76" i="1"/>
  <c r="AY76" i="1"/>
  <c r="AZ76" i="1"/>
  <c r="BJ104" i="1"/>
  <c r="BI104" i="1"/>
  <c r="AZ104" i="1"/>
  <c r="AY104" i="1"/>
  <c r="BI124" i="1"/>
  <c r="BJ124" i="1"/>
  <c r="AY124" i="1"/>
  <c r="AZ124" i="1"/>
  <c r="BJ136" i="1"/>
  <c r="BI136" i="1"/>
  <c r="AZ136" i="1"/>
  <c r="AY136" i="1"/>
  <c r="BI140" i="1"/>
  <c r="BJ140" i="1"/>
  <c r="AY140" i="1"/>
  <c r="AZ140" i="1"/>
  <c r="BJ166" i="1"/>
  <c r="BI166" i="1"/>
  <c r="AZ166" i="1"/>
  <c r="AY166" i="1"/>
  <c r="BJ176" i="1"/>
  <c r="BI176" i="1"/>
  <c r="AZ176" i="1"/>
  <c r="AY176" i="1"/>
  <c r="BI244" i="1"/>
  <c r="BJ244" i="1"/>
  <c r="AZ244" i="1"/>
  <c r="AY244" i="1"/>
  <c r="BI258" i="1"/>
  <c r="BJ258" i="1"/>
  <c r="AY258" i="1"/>
  <c r="AZ258" i="1"/>
  <c r="BI268" i="1"/>
  <c r="BJ268" i="1"/>
  <c r="AY268" i="1"/>
  <c r="AZ268" i="1"/>
  <c r="BJ101" i="1"/>
  <c r="BI101" i="1"/>
  <c r="AZ101" i="1"/>
  <c r="AY101" i="1"/>
  <c r="BJ143" i="1"/>
  <c r="AZ143" i="1"/>
  <c r="BI143" i="1"/>
  <c r="AY143" i="1"/>
  <c r="BJ145" i="1"/>
  <c r="AZ145" i="1"/>
  <c r="BI145" i="1"/>
  <c r="AY145" i="1"/>
  <c r="BJ149" i="1"/>
  <c r="BI149" i="1"/>
  <c r="AZ149" i="1"/>
  <c r="AY149" i="1"/>
  <c r="BJ167" i="1"/>
  <c r="AZ167" i="1"/>
  <c r="BI167" i="1"/>
  <c r="AY167" i="1"/>
  <c r="BJ181" i="1"/>
  <c r="BI181" i="1"/>
  <c r="AZ181" i="1"/>
  <c r="AY181" i="1"/>
  <c r="BJ235" i="1"/>
  <c r="AZ235" i="1"/>
  <c r="AY235" i="1"/>
  <c r="BI235" i="1"/>
  <c r="BJ275" i="1"/>
  <c r="AY275" i="1"/>
  <c r="BI275" i="1"/>
  <c r="AZ275" i="1"/>
  <c r="BJ73" i="1"/>
  <c r="AZ73" i="1"/>
  <c r="BI73" i="1"/>
  <c r="AY73" i="1"/>
  <c r="BJ79" i="1"/>
  <c r="AZ79" i="1"/>
  <c r="BI79" i="1"/>
  <c r="AY79" i="1"/>
  <c r="BJ87" i="1"/>
  <c r="AZ87" i="1"/>
  <c r="BI87" i="1"/>
  <c r="AY87" i="1"/>
  <c r="BJ89" i="1"/>
  <c r="AZ89" i="1"/>
  <c r="BI89" i="1"/>
  <c r="AY89" i="1"/>
  <c r="BJ95" i="1"/>
  <c r="AZ95" i="1"/>
  <c r="BI95" i="1"/>
  <c r="AY95" i="1"/>
  <c r="BJ111" i="1"/>
  <c r="AZ111" i="1"/>
  <c r="BI111" i="1"/>
  <c r="AY111" i="1"/>
  <c r="BJ117" i="1"/>
  <c r="BI117" i="1"/>
  <c r="AZ117" i="1"/>
  <c r="AY117" i="1"/>
  <c r="BJ129" i="1"/>
  <c r="AZ129" i="1"/>
  <c r="BI129" i="1"/>
  <c r="AY129" i="1"/>
  <c r="BJ153" i="1"/>
  <c r="AZ153" i="1"/>
  <c r="BI153" i="1"/>
  <c r="AY153" i="1"/>
  <c r="BJ171" i="1"/>
  <c r="AZ171" i="1"/>
  <c r="BI171" i="1"/>
  <c r="AY171" i="1"/>
  <c r="BJ207" i="1"/>
  <c r="AZ207" i="1"/>
  <c r="BI207" i="1"/>
  <c r="AY207" i="1"/>
  <c r="BJ217" i="1"/>
  <c r="BI217" i="1"/>
  <c r="AZ217" i="1"/>
  <c r="AY217" i="1"/>
  <c r="BJ251" i="1"/>
  <c r="AY251" i="1"/>
  <c r="BI251" i="1"/>
  <c r="AZ251" i="1"/>
  <c r="BJ255" i="1"/>
  <c r="AZ255" i="1"/>
  <c r="AY255" i="1"/>
  <c r="BI255" i="1"/>
  <c r="BJ267" i="1"/>
  <c r="AZ267" i="1"/>
  <c r="AY267" i="1"/>
  <c r="BI267" i="1"/>
  <c r="BI3" i="1"/>
  <c r="AZ3" i="1"/>
  <c r="BJ3" i="1"/>
  <c r="AY3" i="1"/>
  <c r="BJ6" i="1"/>
  <c r="BI6" i="1"/>
  <c r="AZ6" i="1"/>
  <c r="AY6" i="1"/>
  <c r="BJ46" i="1"/>
  <c r="AY46" i="1"/>
  <c r="AZ46" i="1"/>
  <c r="BI46" i="1"/>
  <c r="BJ62" i="1"/>
  <c r="AZ62" i="1"/>
  <c r="AY62" i="1"/>
  <c r="BI62" i="1"/>
  <c r="BI66" i="1"/>
  <c r="BJ66" i="1"/>
  <c r="AY66" i="1"/>
  <c r="AZ66" i="1"/>
  <c r="BJ72" i="1"/>
  <c r="BI72" i="1"/>
  <c r="AY72" i="1"/>
  <c r="AZ72" i="1"/>
  <c r="BJ88" i="1"/>
  <c r="BI88" i="1"/>
  <c r="AY88" i="1"/>
  <c r="AZ88" i="1"/>
  <c r="BI92" i="1"/>
  <c r="BJ92" i="1"/>
  <c r="AY92" i="1"/>
  <c r="AZ92" i="1"/>
  <c r="BI108" i="1"/>
  <c r="BJ108" i="1"/>
  <c r="AY108" i="1"/>
  <c r="AZ108" i="1"/>
  <c r="BI116" i="1"/>
  <c r="AY116" i="1"/>
  <c r="BJ116" i="1"/>
  <c r="AZ116" i="1"/>
  <c r="BJ120" i="1"/>
  <c r="BI120" i="1"/>
  <c r="AY120" i="1"/>
  <c r="AZ120" i="1"/>
  <c r="BI132" i="1"/>
  <c r="BJ132" i="1"/>
  <c r="AY132" i="1"/>
  <c r="AZ132" i="1"/>
  <c r="BI146" i="1"/>
  <c r="BJ146" i="1"/>
  <c r="AY146" i="1"/>
  <c r="AZ146" i="1"/>
  <c r="BJ160" i="1"/>
  <c r="BI160" i="1"/>
  <c r="AZ160" i="1"/>
  <c r="AY160" i="1"/>
  <c r="BI164" i="1"/>
  <c r="BJ164" i="1"/>
  <c r="AY164" i="1"/>
  <c r="AZ164" i="1"/>
  <c r="BJ174" i="1"/>
  <c r="AZ174" i="1"/>
  <c r="BI174" i="1"/>
  <c r="AY174" i="1"/>
  <c r="BI202" i="1"/>
  <c r="BJ202" i="1"/>
  <c r="AZ202" i="1"/>
  <c r="AY202" i="1"/>
  <c r="BI218" i="1"/>
  <c r="BJ218" i="1"/>
  <c r="AZ218" i="1"/>
  <c r="AY218" i="1"/>
  <c r="BI224" i="1"/>
  <c r="BJ224" i="1"/>
  <c r="AZ224" i="1"/>
  <c r="AY224" i="1"/>
  <c r="BI246" i="1"/>
  <c r="AZ246" i="1"/>
  <c r="BJ246" i="1"/>
  <c r="AY246" i="1"/>
  <c r="BJ256" i="1"/>
  <c r="BI256" i="1"/>
  <c r="AZ256" i="1"/>
  <c r="AY256" i="1"/>
  <c r="BJ264" i="1"/>
  <c r="AY264" i="1"/>
  <c r="AZ264" i="1"/>
  <c r="BI264" i="1"/>
  <c r="BI274" i="1"/>
  <c r="BJ274" i="1"/>
  <c r="AY274" i="1"/>
  <c r="AZ274" i="1"/>
  <c r="BI18" i="1"/>
  <c r="BJ18" i="1"/>
  <c r="AY18" i="1"/>
  <c r="AZ18" i="1"/>
  <c r="BI34" i="1"/>
  <c r="BJ34" i="1"/>
  <c r="AY34" i="1"/>
  <c r="AZ34" i="1"/>
  <c r="BI50" i="1"/>
  <c r="BJ50" i="1"/>
  <c r="AY50" i="1"/>
  <c r="AZ50" i="1"/>
  <c r="BJ70" i="1"/>
  <c r="BI70" i="1"/>
  <c r="AZ70" i="1"/>
  <c r="AY70" i="1"/>
  <c r="BI82" i="1"/>
  <c r="BJ82" i="1"/>
  <c r="AZ82" i="1"/>
  <c r="AY82" i="1"/>
  <c r="BJ86" i="1"/>
  <c r="BI86" i="1"/>
  <c r="AZ86" i="1"/>
  <c r="AY86" i="1"/>
  <c r="BI90" i="1"/>
  <c r="AY90" i="1"/>
  <c r="AZ90" i="1"/>
  <c r="BJ90" i="1"/>
  <c r="BJ94" i="1"/>
  <c r="AZ94" i="1"/>
  <c r="AY94" i="1"/>
  <c r="BI94" i="1"/>
  <c r="BI98" i="1"/>
  <c r="BJ98" i="1"/>
  <c r="AY98" i="1"/>
  <c r="AZ98" i="1"/>
  <c r="BI106" i="1"/>
  <c r="BJ106" i="1"/>
  <c r="AZ106" i="1"/>
  <c r="AY106" i="1"/>
  <c r="BJ110" i="1"/>
  <c r="AY110" i="1"/>
  <c r="AZ110" i="1"/>
  <c r="BI110" i="1"/>
  <c r="BI114" i="1"/>
  <c r="BJ114" i="1"/>
  <c r="AZ114" i="1"/>
  <c r="AY114" i="1"/>
  <c r="BJ118" i="1"/>
  <c r="BI118" i="1"/>
  <c r="AZ118" i="1"/>
  <c r="AY118" i="1"/>
  <c r="BI130" i="1"/>
  <c r="BJ130" i="1"/>
  <c r="AY130" i="1"/>
  <c r="AZ130" i="1"/>
  <c r="BJ144" i="1"/>
  <c r="BI144" i="1"/>
  <c r="AZ144" i="1"/>
  <c r="AY144" i="1"/>
  <c r="BI154" i="1"/>
  <c r="AY154" i="1"/>
  <c r="AZ154" i="1"/>
  <c r="BJ154" i="1"/>
  <c r="AZ190" i="1"/>
  <c r="AY190" i="1"/>
  <c r="BJ190" i="1"/>
  <c r="BI190" i="1"/>
  <c r="BI212" i="1"/>
  <c r="BJ212" i="1"/>
  <c r="AY212" i="1"/>
  <c r="AZ212" i="1"/>
  <c r="AZ222" i="1"/>
  <c r="BI222" i="1"/>
  <c r="AY222" i="1"/>
  <c r="BJ222" i="1"/>
  <c r="BI228" i="1"/>
  <c r="BJ228" i="1"/>
  <c r="AY228" i="1"/>
  <c r="AZ228" i="1"/>
  <c r="BJ248" i="1"/>
  <c r="BI248" i="1"/>
  <c r="AY248" i="1"/>
  <c r="AZ248" i="1"/>
  <c r="BI262" i="1"/>
  <c r="AZ262" i="1"/>
  <c r="AY262" i="1"/>
  <c r="BJ262" i="1"/>
  <c r="BJ272" i="1"/>
  <c r="AZ272" i="1"/>
  <c r="BI272" i="1"/>
  <c r="AY272" i="1"/>
  <c r="BJ139" i="1"/>
  <c r="AY139" i="1"/>
  <c r="AZ139" i="1"/>
  <c r="BI139" i="1"/>
  <c r="BJ159" i="1"/>
  <c r="AZ159" i="1"/>
  <c r="BI159" i="1"/>
  <c r="AY159" i="1"/>
  <c r="BJ173" i="1"/>
  <c r="BI173" i="1"/>
  <c r="AZ173" i="1"/>
  <c r="AY173" i="1"/>
  <c r="BJ185" i="1"/>
  <c r="BI185" i="1"/>
  <c r="AZ185" i="1"/>
  <c r="AY185" i="1"/>
  <c r="BI193" i="1"/>
  <c r="AZ193" i="1"/>
  <c r="BJ193" i="1"/>
  <c r="AY193" i="1"/>
  <c r="BJ201" i="1"/>
  <c r="BI201" i="1"/>
  <c r="AZ201" i="1"/>
  <c r="AY201" i="1"/>
  <c r="BJ219" i="1"/>
  <c r="BI219" i="1"/>
  <c r="AY219" i="1"/>
  <c r="AZ219" i="1"/>
  <c r="BJ223" i="1"/>
  <c r="AZ223" i="1"/>
  <c r="BI223" i="1"/>
  <c r="AY223" i="1"/>
  <c r="BJ231" i="1"/>
  <c r="AZ231" i="1"/>
  <c r="BI231" i="1"/>
  <c r="AY231" i="1"/>
  <c r="BJ239" i="1"/>
  <c r="AZ239" i="1"/>
  <c r="BI239" i="1"/>
  <c r="AY239" i="1"/>
  <c r="BJ245" i="1"/>
  <c r="AZ245" i="1"/>
  <c r="AY245" i="1"/>
  <c r="BI245" i="1"/>
  <c r="BJ265" i="1"/>
  <c r="BI265" i="1"/>
  <c r="AY265" i="1"/>
  <c r="AZ265" i="1"/>
  <c r="BJ71" i="1"/>
  <c r="AZ71" i="1"/>
  <c r="BI71" i="1"/>
  <c r="AY71" i="1"/>
  <c r="BJ83" i="1"/>
  <c r="AY83" i="1"/>
  <c r="BI83" i="1"/>
  <c r="AZ83" i="1"/>
  <c r="BJ97" i="1"/>
  <c r="AZ97" i="1"/>
  <c r="BI97" i="1"/>
  <c r="AY97" i="1"/>
  <c r="AY99" i="1"/>
  <c r="BI99" i="1"/>
  <c r="BJ99" i="1"/>
  <c r="AZ99" i="1"/>
  <c r="BJ105" i="1"/>
  <c r="AZ105" i="1"/>
  <c r="BI105" i="1"/>
  <c r="AY105" i="1"/>
  <c r="BJ107" i="1"/>
  <c r="AY107" i="1"/>
  <c r="AZ107" i="1"/>
  <c r="BI107" i="1"/>
  <c r="BJ109" i="1"/>
  <c r="BI109" i="1"/>
  <c r="AY109" i="1"/>
  <c r="AZ109" i="1"/>
  <c r="BJ113" i="1"/>
  <c r="AZ113" i="1"/>
  <c r="BI113" i="1"/>
  <c r="AY113" i="1"/>
  <c r="BJ115" i="1"/>
  <c r="AY115" i="1"/>
  <c r="AZ115" i="1"/>
  <c r="BI115" i="1"/>
  <c r="BJ137" i="1"/>
  <c r="AZ137" i="1"/>
  <c r="BI137" i="1"/>
  <c r="AY137" i="1"/>
  <c r="BJ165" i="1"/>
  <c r="BI165" i="1"/>
  <c r="AZ165" i="1"/>
  <c r="AY165" i="1"/>
  <c r="BJ169" i="1"/>
  <c r="AZ169" i="1"/>
  <c r="BI169" i="1"/>
  <c r="AY169" i="1"/>
  <c r="BJ175" i="1"/>
  <c r="AZ175" i="1"/>
  <c r="BI175" i="1"/>
  <c r="AY175" i="1"/>
  <c r="BJ187" i="1"/>
  <c r="BI187" i="1"/>
  <c r="AZ187" i="1"/>
  <c r="AY187" i="1"/>
  <c r="BJ191" i="1"/>
  <c r="AZ191" i="1"/>
  <c r="BI191" i="1"/>
  <c r="AY191" i="1"/>
  <c r="BJ197" i="1"/>
  <c r="BI197" i="1"/>
  <c r="AY197" i="1"/>
  <c r="AZ197" i="1"/>
  <c r="BJ203" i="1"/>
  <c r="AZ203" i="1"/>
  <c r="AY203" i="1"/>
  <c r="BI203" i="1"/>
  <c r="BJ213" i="1"/>
  <c r="BI213" i="1"/>
  <c r="AZ213" i="1"/>
  <c r="AY213" i="1"/>
  <c r="BJ229" i="1"/>
  <c r="BI229" i="1"/>
  <c r="AY229" i="1"/>
  <c r="AZ229" i="1"/>
  <c r="BJ233" i="1"/>
  <c r="BI233" i="1"/>
  <c r="AZ233" i="1"/>
  <c r="AY233" i="1"/>
  <c r="BJ237" i="1"/>
  <c r="BI237" i="1"/>
  <c r="AZ237" i="1"/>
  <c r="AY237" i="1"/>
  <c r="BJ247" i="1"/>
  <c r="AZ247" i="1"/>
  <c r="BI247" i="1"/>
  <c r="AY247" i="1"/>
  <c r="AZ257" i="1"/>
  <c r="BI257" i="1"/>
  <c r="BJ257" i="1"/>
  <c r="AY257" i="1"/>
  <c r="BJ261" i="1"/>
  <c r="AY261" i="1"/>
  <c r="BI261" i="1"/>
  <c r="AZ261" i="1"/>
  <c r="BI58" i="1"/>
  <c r="AZ58" i="1"/>
  <c r="BJ58" i="1"/>
  <c r="AY58" i="1"/>
  <c r="BE62" i="1"/>
  <c r="A29" i="3"/>
  <c r="BI74" i="1"/>
  <c r="BJ74" i="1"/>
  <c r="AZ74" i="1"/>
  <c r="AY74" i="1"/>
  <c r="BJ78" i="1"/>
  <c r="BI78" i="1"/>
  <c r="AY78" i="1"/>
  <c r="AZ78" i="1"/>
  <c r="BJ102" i="1"/>
  <c r="BI102" i="1"/>
  <c r="AZ102" i="1"/>
  <c r="AY102" i="1"/>
  <c r="BI122" i="1"/>
  <c r="BJ122" i="1"/>
  <c r="AY122" i="1"/>
  <c r="AZ122" i="1"/>
  <c r="BJ126" i="1"/>
  <c r="AZ126" i="1"/>
  <c r="AY126" i="1"/>
  <c r="BI126" i="1"/>
  <c r="BJ134" i="1"/>
  <c r="BI134" i="1"/>
  <c r="AZ134" i="1"/>
  <c r="AY134" i="1"/>
  <c r="BJ150" i="1"/>
  <c r="BI150" i="1"/>
  <c r="AZ150" i="1"/>
  <c r="AY150" i="1"/>
  <c r="BJ152" i="1"/>
  <c r="BI152" i="1"/>
  <c r="AZ152" i="1"/>
  <c r="AY152" i="1"/>
  <c r="BJ168" i="1"/>
  <c r="BI168" i="1"/>
  <c r="AZ168" i="1"/>
  <c r="AY168" i="1"/>
  <c r="BI178" i="1"/>
  <c r="BJ178" i="1"/>
  <c r="AY178" i="1"/>
  <c r="AZ178" i="1"/>
  <c r="BI188" i="1"/>
  <c r="BJ188" i="1"/>
  <c r="AY188" i="1"/>
  <c r="AZ188" i="1"/>
  <c r="BI192" i="1"/>
  <c r="BJ192" i="1"/>
  <c r="AZ192" i="1"/>
  <c r="AY192" i="1"/>
  <c r="BI196" i="1"/>
  <c r="BJ196" i="1"/>
  <c r="AY196" i="1"/>
  <c r="AZ196" i="1"/>
  <c r="BI206" i="1"/>
  <c r="BJ206" i="1"/>
  <c r="AZ206" i="1"/>
  <c r="AY206" i="1"/>
  <c r="BI250" i="1"/>
  <c r="BJ250" i="1"/>
  <c r="AY250" i="1"/>
  <c r="AZ250" i="1"/>
  <c r="BI4" i="1"/>
  <c r="AY4" i="1"/>
  <c r="BJ4" i="1"/>
  <c r="AZ4" i="1"/>
  <c r="BJ38" i="1"/>
  <c r="BI38" i="1"/>
  <c r="AZ38" i="1"/>
  <c r="AY38" i="1"/>
  <c r="BI44" i="1"/>
  <c r="BJ44" i="1"/>
  <c r="AY44" i="1"/>
  <c r="AZ44" i="1"/>
  <c r="BJ56" i="1"/>
  <c r="BI56" i="1"/>
  <c r="AY56" i="1"/>
  <c r="AZ56" i="1"/>
  <c r="BI60" i="1"/>
  <c r="BJ60" i="1"/>
  <c r="AY60" i="1"/>
  <c r="AZ60" i="1"/>
  <c r="BJ64" i="1"/>
  <c r="BI64" i="1"/>
  <c r="AZ64" i="1"/>
  <c r="AY64" i="1"/>
  <c r="BJ158" i="1"/>
  <c r="AZ158" i="1"/>
  <c r="AY158" i="1"/>
  <c r="BI158" i="1"/>
  <c r="BI180" i="1"/>
  <c r="BJ180" i="1"/>
  <c r="AY180" i="1"/>
  <c r="AZ180" i="1"/>
  <c r="BI194" i="1"/>
  <c r="BJ194" i="1"/>
  <c r="AY194" i="1"/>
  <c r="AZ194" i="1"/>
  <c r="BJ200" i="1"/>
  <c r="BI200" i="1"/>
  <c r="AZ200" i="1"/>
  <c r="AY200" i="1"/>
  <c r="BI204" i="1"/>
  <c r="BJ204" i="1"/>
  <c r="AY204" i="1"/>
  <c r="AZ204" i="1"/>
  <c r="BJ216" i="1"/>
  <c r="BI216" i="1"/>
  <c r="AZ216" i="1"/>
  <c r="AY216" i="1"/>
  <c r="BJ240" i="1"/>
  <c r="AZ240" i="1"/>
  <c r="BI240" i="1"/>
  <c r="AY240" i="1"/>
  <c r="BY136" i="1"/>
  <c r="BY82" i="1"/>
  <c r="BY110" i="1"/>
  <c r="AP131" i="1"/>
  <c r="AO131" i="1"/>
  <c r="AP139" i="1"/>
  <c r="AO139" i="1"/>
  <c r="AP159" i="1"/>
  <c r="AO159" i="1"/>
  <c r="AP163" i="1"/>
  <c r="AO163" i="1"/>
  <c r="AP173" i="1"/>
  <c r="AO173" i="1"/>
  <c r="AP185" i="1"/>
  <c r="AO185" i="1"/>
  <c r="AP193" i="1"/>
  <c r="AO193" i="1"/>
  <c r="AP195" i="1"/>
  <c r="AO195" i="1"/>
  <c r="AP199" i="1"/>
  <c r="AO199" i="1"/>
  <c r="AP201" i="1"/>
  <c r="AO201" i="1"/>
  <c r="AP205" i="1"/>
  <c r="AO205" i="1"/>
  <c r="AP209" i="1"/>
  <c r="AO209" i="1"/>
  <c r="AP219" i="1"/>
  <c r="AO219" i="1"/>
  <c r="AP223" i="1"/>
  <c r="AO223" i="1"/>
  <c r="AP227" i="1"/>
  <c r="AO227" i="1"/>
  <c r="AP231" i="1"/>
  <c r="AO231" i="1"/>
  <c r="AP239" i="1"/>
  <c r="AO239" i="1"/>
  <c r="AP241" i="1"/>
  <c r="AO241" i="1"/>
  <c r="AP245" i="1"/>
  <c r="AO245" i="1"/>
  <c r="AP253" i="1"/>
  <c r="AO253" i="1"/>
  <c r="AP259" i="1"/>
  <c r="AO259" i="1"/>
  <c r="AP263" i="1"/>
  <c r="AO263" i="1"/>
  <c r="AP265" i="1"/>
  <c r="AO265" i="1"/>
  <c r="AP269" i="1"/>
  <c r="AO269" i="1"/>
  <c r="AP277" i="1"/>
  <c r="AO277" i="1"/>
  <c r="AP71" i="1"/>
  <c r="AO71" i="1"/>
  <c r="AP75" i="1"/>
  <c r="AO75" i="1"/>
  <c r="AP83" i="1"/>
  <c r="AO83" i="1"/>
  <c r="AP85" i="1"/>
  <c r="AO85" i="1"/>
  <c r="AP97" i="1"/>
  <c r="AO97" i="1"/>
  <c r="AP99" i="1"/>
  <c r="AO99" i="1"/>
  <c r="AP103" i="1"/>
  <c r="AO103" i="1"/>
  <c r="AP105" i="1"/>
  <c r="AO105" i="1"/>
  <c r="AP107" i="1"/>
  <c r="AO107" i="1"/>
  <c r="AP109" i="1"/>
  <c r="AO109" i="1"/>
  <c r="AP113" i="1"/>
  <c r="AO113" i="1"/>
  <c r="AP115" i="1"/>
  <c r="AO115" i="1"/>
  <c r="AP119" i="1"/>
  <c r="AO119" i="1"/>
  <c r="AP133" i="1"/>
  <c r="AO133" i="1"/>
  <c r="AP137" i="1"/>
  <c r="AO137" i="1"/>
  <c r="AP141" i="1"/>
  <c r="AO141" i="1"/>
  <c r="AP147" i="1"/>
  <c r="AO147" i="1"/>
  <c r="AP165" i="1"/>
  <c r="AO165" i="1"/>
  <c r="AP169" i="1"/>
  <c r="AO169" i="1"/>
  <c r="AP175" i="1"/>
  <c r="AO175" i="1"/>
  <c r="AP177" i="1"/>
  <c r="AO177" i="1"/>
  <c r="AP187" i="1"/>
  <c r="AO187" i="1"/>
  <c r="AP191" i="1"/>
  <c r="AO191" i="1"/>
  <c r="AP197" i="1"/>
  <c r="AO197" i="1"/>
  <c r="AP203" i="1"/>
  <c r="AO203" i="1"/>
  <c r="AP213" i="1"/>
  <c r="AO213" i="1"/>
  <c r="AP229" i="1"/>
  <c r="AO229" i="1"/>
  <c r="AP233" i="1"/>
  <c r="AO233" i="1"/>
  <c r="AP237" i="1"/>
  <c r="AO237" i="1"/>
  <c r="AP247" i="1"/>
  <c r="AO247" i="1"/>
  <c r="AP257" i="1"/>
  <c r="AO257" i="1"/>
  <c r="AP261" i="1"/>
  <c r="AO261" i="1"/>
  <c r="AP273" i="1"/>
  <c r="AO273" i="1"/>
  <c r="AP54" i="1"/>
  <c r="AO54" i="1"/>
  <c r="AP58" i="1"/>
  <c r="AO58" i="1"/>
  <c r="AP68" i="1"/>
  <c r="AO68" i="1"/>
  <c r="AP74" i="1"/>
  <c r="AO74" i="1"/>
  <c r="AP78" i="1"/>
  <c r="AO78" i="1"/>
  <c r="AP80" i="1"/>
  <c r="AO80" i="1"/>
  <c r="AP84" i="1"/>
  <c r="AO84" i="1"/>
  <c r="AP100" i="1"/>
  <c r="AO100" i="1"/>
  <c r="AP102" i="1"/>
  <c r="AO102" i="1"/>
  <c r="AP112" i="1"/>
  <c r="AO112" i="1"/>
  <c r="AP122" i="1"/>
  <c r="AO122" i="1"/>
  <c r="AP126" i="1"/>
  <c r="AO126" i="1"/>
  <c r="AP134" i="1"/>
  <c r="AO134" i="1"/>
  <c r="AP142" i="1"/>
  <c r="AO142" i="1"/>
  <c r="AP150" i="1"/>
  <c r="AO150" i="1"/>
  <c r="AP152" i="1"/>
  <c r="AO152" i="1"/>
  <c r="AP168" i="1"/>
  <c r="AO168" i="1"/>
  <c r="AP170" i="1"/>
  <c r="AO170" i="1"/>
  <c r="AP178" i="1"/>
  <c r="AO178" i="1"/>
  <c r="AP186" i="1"/>
  <c r="AO186" i="1"/>
  <c r="AP188" i="1"/>
  <c r="AO188" i="1"/>
  <c r="AP192" i="1"/>
  <c r="AO192" i="1"/>
  <c r="AP196" i="1"/>
  <c r="AO196" i="1"/>
  <c r="AP198" i="1"/>
  <c r="AO198" i="1"/>
  <c r="AP206" i="1"/>
  <c r="AO206" i="1"/>
  <c r="AP214" i="1"/>
  <c r="AO214" i="1"/>
  <c r="AP230" i="1"/>
  <c r="AO230" i="1"/>
  <c r="AP232" i="1"/>
  <c r="AO232" i="1"/>
  <c r="AP236" i="1"/>
  <c r="AO236" i="1"/>
  <c r="AP242" i="1"/>
  <c r="AO242" i="1"/>
  <c r="AP250" i="1"/>
  <c r="AO250" i="1"/>
  <c r="AP260" i="1"/>
  <c r="AO260" i="1"/>
  <c r="AP270" i="1"/>
  <c r="AO270" i="1"/>
  <c r="AP4" i="1"/>
  <c r="AO4" i="1"/>
  <c r="AP10" i="1"/>
  <c r="AO10" i="1"/>
  <c r="AP14" i="1"/>
  <c r="AO14" i="1"/>
  <c r="AP26" i="1"/>
  <c r="AO26" i="1"/>
  <c r="AP30" i="1"/>
  <c r="AO30" i="1"/>
  <c r="AP38" i="1"/>
  <c r="AO38" i="1"/>
  <c r="AP42" i="1"/>
  <c r="AO42" i="1"/>
  <c r="AP44" i="1"/>
  <c r="AO44" i="1"/>
  <c r="AP56" i="1"/>
  <c r="AO56" i="1"/>
  <c r="AP60" i="1"/>
  <c r="AO60" i="1"/>
  <c r="AP64" i="1"/>
  <c r="AO64" i="1"/>
  <c r="AP76" i="1"/>
  <c r="AO76" i="1"/>
  <c r="AP104" i="1"/>
  <c r="AO104" i="1"/>
  <c r="AP124" i="1"/>
  <c r="AO124" i="1"/>
  <c r="AP136" i="1"/>
  <c r="AO136" i="1"/>
  <c r="AP140" i="1"/>
  <c r="AO140" i="1"/>
  <c r="AP158" i="1"/>
  <c r="AO158" i="1"/>
  <c r="AP166" i="1"/>
  <c r="AO166" i="1"/>
  <c r="AP176" i="1"/>
  <c r="AO176" i="1"/>
  <c r="AP180" i="1"/>
  <c r="AO180" i="1"/>
  <c r="AP194" i="1"/>
  <c r="AO194" i="1"/>
  <c r="AP200" i="1"/>
  <c r="AO200" i="1"/>
  <c r="AP204" i="1"/>
  <c r="AO204" i="1"/>
  <c r="AP216" i="1"/>
  <c r="AO216" i="1"/>
  <c r="AP240" i="1"/>
  <c r="AO240" i="1"/>
  <c r="AP244" i="1"/>
  <c r="AO244" i="1"/>
  <c r="AP258" i="1"/>
  <c r="AO258" i="1"/>
  <c r="AP268" i="1"/>
  <c r="AO268" i="1"/>
  <c r="AC130" i="1"/>
  <c r="AD130" i="1" s="1"/>
  <c r="BW70" i="1"/>
  <c r="AN4" i="1"/>
  <c r="AP101" i="1"/>
  <c r="AO101" i="1"/>
  <c r="AP127" i="1"/>
  <c r="AO127" i="1"/>
  <c r="AP135" i="1"/>
  <c r="AO135" i="1"/>
  <c r="AP143" i="1"/>
  <c r="AO143" i="1"/>
  <c r="AP145" i="1"/>
  <c r="AO145" i="1"/>
  <c r="AP149" i="1"/>
  <c r="AO149" i="1"/>
  <c r="AP151" i="1"/>
  <c r="AO151" i="1"/>
  <c r="AP155" i="1"/>
  <c r="AO155" i="1"/>
  <c r="AP167" i="1"/>
  <c r="AO167" i="1"/>
  <c r="AP179" i="1"/>
  <c r="AO179" i="1"/>
  <c r="AP181" i="1"/>
  <c r="AO181" i="1"/>
  <c r="AP189" i="1"/>
  <c r="AO189" i="1"/>
  <c r="AP215" i="1"/>
  <c r="AO215" i="1"/>
  <c r="AP235" i="1"/>
  <c r="AO235" i="1"/>
  <c r="AP249" i="1"/>
  <c r="AO249" i="1"/>
  <c r="AP271" i="1"/>
  <c r="AO271" i="1"/>
  <c r="AP275" i="1"/>
  <c r="AO275" i="1"/>
  <c r="AP5" i="1"/>
  <c r="AO5" i="1"/>
  <c r="AP7" i="1"/>
  <c r="AO7" i="1"/>
  <c r="AP9" i="1"/>
  <c r="AO9" i="1"/>
  <c r="AP11" i="1"/>
  <c r="AO11" i="1"/>
  <c r="AP13" i="1"/>
  <c r="AO13" i="1"/>
  <c r="AP15" i="1"/>
  <c r="AO15" i="1"/>
  <c r="AP17" i="1"/>
  <c r="AO17" i="1"/>
  <c r="AP19" i="1"/>
  <c r="AO19" i="1"/>
  <c r="AP21" i="1"/>
  <c r="AO21" i="1"/>
  <c r="AP23" i="1"/>
  <c r="AO23" i="1"/>
  <c r="AP25" i="1"/>
  <c r="AO25" i="1"/>
  <c r="AP27" i="1"/>
  <c r="AO27" i="1"/>
  <c r="AP29" i="1"/>
  <c r="AO29" i="1"/>
  <c r="AP31" i="1"/>
  <c r="AO31" i="1"/>
  <c r="AP33" i="1"/>
  <c r="AO33" i="1"/>
  <c r="AP35" i="1"/>
  <c r="AO35" i="1"/>
  <c r="AP37" i="1"/>
  <c r="AO37" i="1"/>
  <c r="AP39" i="1"/>
  <c r="AO39" i="1"/>
  <c r="AP41" i="1"/>
  <c r="AO41" i="1"/>
  <c r="AP43" i="1"/>
  <c r="AO43" i="1"/>
  <c r="AP45" i="1"/>
  <c r="AO45" i="1"/>
  <c r="AP47" i="1"/>
  <c r="AO47" i="1"/>
  <c r="AP49" i="1"/>
  <c r="AO49" i="1"/>
  <c r="AP51" i="1"/>
  <c r="AO51" i="1"/>
  <c r="AP53" i="1"/>
  <c r="AO53" i="1"/>
  <c r="AP55" i="1"/>
  <c r="AO55" i="1"/>
  <c r="AP57" i="1"/>
  <c r="AO57" i="1"/>
  <c r="AP59" i="1"/>
  <c r="AO59" i="1"/>
  <c r="AP61" i="1"/>
  <c r="AO61" i="1"/>
  <c r="AP63" i="1"/>
  <c r="AO63" i="1"/>
  <c r="AP65" i="1"/>
  <c r="AO65" i="1"/>
  <c r="AP67" i="1"/>
  <c r="AO67" i="1"/>
  <c r="AP69" i="1"/>
  <c r="AO69" i="1"/>
  <c r="AP73" i="1"/>
  <c r="AO73" i="1"/>
  <c r="AP77" i="1"/>
  <c r="AO77" i="1"/>
  <c r="AP79" i="1"/>
  <c r="AO79" i="1"/>
  <c r="AP81" i="1"/>
  <c r="AO81" i="1"/>
  <c r="AP87" i="1"/>
  <c r="AO87" i="1"/>
  <c r="AP89" i="1"/>
  <c r="AO89" i="1"/>
  <c r="AP91" i="1"/>
  <c r="AO91" i="1"/>
  <c r="AP93" i="1"/>
  <c r="AO93" i="1"/>
  <c r="AP95" i="1"/>
  <c r="AO95" i="1"/>
  <c r="AP111" i="1"/>
  <c r="AO111" i="1"/>
  <c r="AP117" i="1"/>
  <c r="AO117" i="1"/>
  <c r="AP121" i="1"/>
  <c r="AO121" i="1"/>
  <c r="AP123" i="1"/>
  <c r="AO123" i="1"/>
  <c r="AP125" i="1"/>
  <c r="AO125" i="1"/>
  <c r="AP129" i="1"/>
  <c r="AO129" i="1"/>
  <c r="AP153" i="1"/>
  <c r="AO153" i="1"/>
  <c r="AP157" i="1"/>
  <c r="AO157" i="1"/>
  <c r="AP161" i="1"/>
  <c r="AO161" i="1"/>
  <c r="AP171" i="1"/>
  <c r="AO171" i="1"/>
  <c r="AP183" i="1"/>
  <c r="AO183" i="1"/>
  <c r="AP207" i="1"/>
  <c r="AO207" i="1"/>
  <c r="AP211" i="1"/>
  <c r="AO211" i="1"/>
  <c r="AP217" i="1"/>
  <c r="AO217" i="1"/>
  <c r="AP221" i="1"/>
  <c r="AO221" i="1"/>
  <c r="AP225" i="1"/>
  <c r="AO225" i="1"/>
  <c r="AP243" i="1"/>
  <c r="AO243" i="1"/>
  <c r="AP251" i="1"/>
  <c r="AO251" i="1"/>
  <c r="AP255" i="1"/>
  <c r="AO255" i="1"/>
  <c r="AP267" i="1"/>
  <c r="AO267" i="1"/>
  <c r="AP6" i="1"/>
  <c r="AO6" i="1"/>
  <c r="AP8" i="1"/>
  <c r="AO8" i="1"/>
  <c r="AP12" i="1"/>
  <c r="AO12" i="1"/>
  <c r="AP16" i="1"/>
  <c r="AO16" i="1"/>
  <c r="AP20" i="1"/>
  <c r="AO20" i="1"/>
  <c r="AP24" i="1"/>
  <c r="AO24" i="1"/>
  <c r="AP28" i="1"/>
  <c r="AO28" i="1"/>
  <c r="AP32" i="1"/>
  <c r="AO32" i="1"/>
  <c r="AP36" i="1"/>
  <c r="AO36" i="1"/>
  <c r="AP40" i="1"/>
  <c r="AO40" i="1"/>
  <c r="AP46" i="1"/>
  <c r="AO46" i="1"/>
  <c r="AP48" i="1"/>
  <c r="AO48" i="1"/>
  <c r="AP52" i="1"/>
  <c r="AO52" i="1"/>
  <c r="AP62" i="1"/>
  <c r="AO62" i="1"/>
  <c r="AP66" i="1"/>
  <c r="AO66" i="1"/>
  <c r="AP72" i="1"/>
  <c r="AO72" i="1"/>
  <c r="AP88" i="1"/>
  <c r="AO88" i="1"/>
  <c r="AP92" i="1"/>
  <c r="AO92" i="1"/>
  <c r="AP96" i="1"/>
  <c r="AO96" i="1"/>
  <c r="AP108" i="1"/>
  <c r="AO108" i="1"/>
  <c r="AP116" i="1"/>
  <c r="AO116" i="1"/>
  <c r="AP120" i="1"/>
  <c r="AO120" i="1"/>
  <c r="AP128" i="1"/>
  <c r="AO128" i="1"/>
  <c r="AP132" i="1"/>
  <c r="AO132" i="1"/>
  <c r="AP138" i="1"/>
  <c r="AO138" i="1"/>
  <c r="AP146" i="1"/>
  <c r="AO146" i="1"/>
  <c r="AP156" i="1"/>
  <c r="AO156" i="1"/>
  <c r="AP160" i="1"/>
  <c r="AO160" i="1"/>
  <c r="AP164" i="1"/>
  <c r="AO164" i="1"/>
  <c r="AP174" i="1"/>
  <c r="AO174" i="1"/>
  <c r="AP182" i="1"/>
  <c r="AO182" i="1"/>
  <c r="AP202" i="1"/>
  <c r="AO202" i="1"/>
  <c r="AP210" i="1"/>
  <c r="AO210" i="1"/>
  <c r="AP218" i="1"/>
  <c r="AO218" i="1"/>
  <c r="AP224" i="1"/>
  <c r="AO224" i="1"/>
  <c r="AP226" i="1"/>
  <c r="AO226" i="1"/>
  <c r="AP238" i="1"/>
  <c r="AO238" i="1"/>
  <c r="AP246" i="1"/>
  <c r="AO246" i="1"/>
  <c r="AP254" i="1"/>
  <c r="AO254" i="1"/>
  <c r="AP256" i="1"/>
  <c r="AO256" i="1"/>
  <c r="AP264" i="1"/>
  <c r="AO264" i="1"/>
  <c r="AP266" i="1"/>
  <c r="AO266" i="1"/>
  <c r="AP274" i="1"/>
  <c r="AO274" i="1"/>
  <c r="AP18" i="1"/>
  <c r="AO18" i="1"/>
  <c r="AP22" i="1"/>
  <c r="AO22" i="1"/>
  <c r="AP34" i="1"/>
  <c r="AO34" i="1"/>
  <c r="AP50" i="1"/>
  <c r="AO50" i="1"/>
  <c r="AP70" i="1"/>
  <c r="AO70" i="1"/>
  <c r="AP82" i="1"/>
  <c r="AO82" i="1"/>
  <c r="AP86" i="1"/>
  <c r="AO86" i="1"/>
  <c r="AP90" i="1"/>
  <c r="AO90" i="1"/>
  <c r="AP94" i="1"/>
  <c r="AO94" i="1"/>
  <c r="AP98" i="1"/>
  <c r="AO98" i="1"/>
  <c r="AP106" i="1"/>
  <c r="AO106" i="1"/>
  <c r="AP110" i="1"/>
  <c r="AO110" i="1"/>
  <c r="AP114" i="1"/>
  <c r="AO114" i="1"/>
  <c r="AP118" i="1"/>
  <c r="AO118" i="1"/>
  <c r="AP130" i="1"/>
  <c r="AO130" i="1"/>
  <c r="AP144" i="1"/>
  <c r="AO144" i="1"/>
  <c r="AP148" i="1"/>
  <c r="AO148" i="1"/>
  <c r="AP154" i="1"/>
  <c r="AO154" i="1"/>
  <c r="AP162" i="1"/>
  <c r="AO162" i="1"/>
  <c r="AP172" i="1"/>
  <c r="AO172" i="1"/>
  <c r="AP184" i="1"/>
  <c r="AO184" i="1"/>
  <c r="AP190" i="1"/>
  <c r="AO190" i="1"/>
  <c r="AP208" i="1"/>
  <c r="AO208" i="1"/>
  <c r="AP212" i="1"/>
  <c r="AO212" i="1"/>
  <c r="AP220" i="1"/>
  <c r="AO220" i="1"/>
  <c r="AP222" i="1"/>
  <c r="AO222" i="1"/>
  <c r="AP228" i="1"/>
  <c r="AO228" i="1"/>
  <c r="AP234" i="1"/>
  <c r="AO234" i="1"/>
  <c r="AP248" i="1"/>
  <c r="AO248" i="1"/>
  <c r="AP252" i="1"/>
  <c r="AO252" i="1"/>
  <c r="AP262" i="1"/>
  <c r="AO262" i="1"/>
  <c r="AP272" i="1"/>
  <c r="AO272" i="1"/>
  <c r="AP276" i="1"/>
  <c r="AO276" i="1"/>
  <c r="AP3" i="1"/>
  <c r="AF101" i="1"/>
  <c r="AE101" i="1"/>
  <c r="AF127" i="1"/>
  <c r="AE127" i="1"/>
  <c r="AF135" i="1"/>
  <c r="AE135" i="1"/>
  <c r="AF143" i="1"/>
  <c r="AE143" i="1"/>
  <c r="AF145" i="1"/>
  <c r="AE145" i="1"/>
  <c r="AF149" i="1"/>
  <c r="AE149" i="1"/>
  <c r="AF151" i="1"/>
  <c r="AE151" i="1"/>
  <c r="AF155" i="1"/>
  <c r="AE155" i="1"/>
  <c r="AF167" i="1"/>
  <c r="AE167" i="1"/>
  <c r="AF179" i="1"/>
  <c r="AE179" i="1"/>
  <c r="AF181" i="1"/>
  <c r="AE181" i="1"/>
  <c r="AF189" i="1"/>
  <c r="AE189" i="1"/>
  <c r="AF215" i="1"/>
  <c r="AE215" i="1"/>
  <c r="AF235" i="1"/>
  <c r="AE235" i="1"/>
  <c r="AF249" i="1"/>
  <c r="AE249" i="1"/>
  <c r="AF271" i="1"/>
  <c r="AE271" i="1"/>
  <c r="AF275" i="1"/>
  <c r="AE275" i="1"/>
  <c r="AE5" i="1"/>
  <c r="AF5" i="1"/>
  <c r="AE7" i="1"/>
  <c r="AF7" i="1"/>
  <c r="AE9" i="1"/>
  <c r="AF9" i="1"/>
  <c r="AE11" i="1"/>
  <c r="AF11" i="1"/>
  <c r="AE13" i="1"/>
  <c r="AF13" i="1"/>
  <c r="AE15" i="1"/>
  <c r="AF15" i="1"/>
  <c r="AE17" i="1"/>
  <c r="AF17" i="1"/>
  <c r="AE19" i="1"/>
  <c r="AF19" i="1"/>
  <c r="AE21" i="1"/>
  <c r="AF21" i="1"/>
  <c r="AE23" i="1"/>
  <c r="AF23" i="1"/>
  <c r="AF25" i="1"/>
  <c r="AE25" i="1"/>
  <c r="AF27" i="1"/>
  <c r="AE27" i="1"/>
  <c r="AF29" i="1"/>
  <c r="AE29" i="1"/>
  <c r="AF31" i="1"/>
  <c r="AE31" i="1"/>
  <c r="AF33" i="1"/>
  <c r="AE33" i="1"/>
  <c r="AF35" i="1"/>
  <c r="AE35" i="1"/>
  <c r="AF37" i="1"/>
  <c r="AE37" i="1"/>
  <c r="AF39" i="1"/>
  <c r="AE39" i="1"/>
  <c r="AF41" i="1"/>
  <c r="AE41" i="1"/>
  <c r="AF43" i="1"/>
  <c r="AE43" i="1"/>
  <c r="AF45" i="1"/>
  <c r="AE45" i="1"/>
  <c r="AF47" i="1"/>
  <c r="AE47" i="1"/>
  <c r="AF49" i="1"/>
  <c r="AE49" i="1"/>
  <c r="AF51" i="1"/>
  <c r="AE51" i="1"/>
  <c r="AF53" i="1"/>
  <c r="AE53" i="1"/>
  <c r="AF55" i="1"/>
  <c r="AE55" i="1"/>
  <c r="AF57" i="1"/>
  <c r="AE57" i="1"/>
  <c r="AF59" i="1"/>
  <c r="AE59" i="1"/>
  <c r="AF61" i="1"/>
  <c r="AE61" i="1"/>
  <c r="AF63" i="1"/>
  <c r="AE63" i="1"/>
  <c r="AF65" i="1"/>
  <c r="AE65" i="1"/>
  <c r="AF67" i="1"/>
  <c r="AE67" i="1"/>
  <c r="AF69" i="1"/>
  <c r="AE69" i="1"/>
  <c r="AF73" i="1"/>
  <c r="AE73" i="1"/>
  <c r="AF77" i="1"/>
  <c r="AE77" i="1"/>
  <c r="AF79" i="1"/>
  <c r="AE79" i="1"/>
  <c r="AF81" i="1"/>
  <c r="AE81" i="1"/>
  <c r="AF87" i="1"/>
  <c r="AE87" i="1"/>
  <c r="AF89" i="1"/>
  <c r="AE89" i="1"/>
  <c r="AF91" i="1"/>
  <c r="AE91" i="1"/>
  <c r="AF93" i="1"/>
  <c r="AE93" i="1"/>
  <c r="AF95" i="1"/>
  <c r="AE95" i="1"/>
  <c r="AF111" i="1"/>
  <c r="AE111" i="1"/>
  <c r="AF117" i="1"/>
  <c r="AE117" i="1"/>
  <c r="AF121" i="1"/>
  <c r="AE121" i="1"/>
  <c r="AF123" i="1"/>
  <c r="AE123" i="1"/>
  <c r="AF125" i="1"/>
  <c r="AE125" i="1"/>
  <c r="AF129" i="1"/>
  <c r="AE129" i="1"/>
  <c r="AF153" i="1"/>
  <c r="AE153" i="1"/>
  <c r="AF157" i="1"/>
  <c r="AE157" i="1"/>
  <c r="AF161" i="1"/>
  <c r="AE161" i="1"/>
  <c r="AF171" i="1"/>
  <c r="AE171" i="1"/>
  <c r="AF183" i="1"/>
  <c r="AE183" i="1"/>
  <c r="AF207" i="1"/>
  <c r="AE207" i="1"/>
  <c r="AF211" i="1"/>
  <c r="AE211" i="1"/>
  <c r="AF217" i="1"/>
  <c r="AE217" i="1"/>
  <c r="AF221" i="1"/>
  <c r="AE221" i="1"/>
  <c r="AF225" i="1"/>
  <c r="AE225" i="1"/>
  <c r="AF243" i="1"/>
  <c r="AE243" i="1"/>
  <c r="AF251" i="1"/>
  <c r="AE251" i="1"/>
  <c r="AF255" i="1"/>
  <c r="AE255" i="1"/>
  <c r="AF267" i="1"/>
  <c r="AE267" i="1"/>
  <c r="AF3" i="1"/>
  <c r="AE3" i="1"/>
  <c r="AF6" i="1"/>
  <c r="AE6" i="1"/>
  <c r="AF8" i="1"/>
  <c r="AE8" i="1"/>
  <c r="AF12" i="1"/>
  <c r="AE12" i="1"/>
  <c r="AF16" i="1"/>
  <c r="AE16" i="1"/>
  <c r="AF20" i="1"/>
  <c r="AE20" i="1"/>
  <c r="AF24" i="1"/>
  <c r="AE24" i="1"/>
  <c r="AF28" i="1"/>
  <c r="AE28" i="1"/>
  <c r="AF32" i="1"/>
  <c r="AE32" i="1"/>
  <c r="AF36" i="1"/>
  <c r="AE36" i="1"/>
  <c r="AF40" i="1"/>
  <c r="AE40" i="1"/>
  <c r="AF46" i="1"/>
  <c r="AE46" i="1"/>
  <c r="AF48" i="1"/>
  <c r="AE48" i="1"/>
  <c r="AF52" i="1"/>
  <c r="AE52" i="1"/>
  <c r="AF62" i="1"/>
  <c r="AE62" i="1"/>
  <c r="AF66" i="1"/>
  <c r="AE66" i="1"/>
  <c r="AF72" i="1"/>
  <c r="AE72" i="1"/>
  <c r="AF88" i="1"/>
  <c r="AE88" i="1"/>
  <c r="AF92" i="1"/>
  <c r="AE92" i="1"/>
  <c r="AF96" i="1"/>
  <c r="AE96" i="1"/>
  <c r="AF108" i="1"/>
  <c r="AE108" i="1"/>
  <c r="AF116" i="1"/>
  <c r="AE116" i="1"/>
  <c r="AF120" i="1"/>
  <c r="AE120" i="1"/>
  <c r="AF128" i="1"/>
  <c r="AE128" i="1"/>
  <c r="AF132" i="1"/>
  <c r="AE132" i="1"/>
  <c r="AF138" i="1"/>
  <c r="AE138" i="1"/>
  <c r="AF146" i="1"/>
  <c r="AE146" i="1"/>
  <c r="AF156" i="1"/>
  <c r="AE156" i="1"/>
  <c r="AF160" i="1"/>
  <c r="AE160" i="1"/>
  <c r="AF164" i="1"/>
  <c r="AE164" i="1"/>
  <c r="AF174" i="1"/>
  <c r="AE174" i="1"/>
  <c r="AF182" i="1"/>
  <c r="AE182" i="1"/>
  <c r="AF202" i="1"/>
  <c r="AE202" i="1"/>
  <c r="AF210" i="1"/>
  <c r="AE210" i="1"/>
  <c r="AF218" i="1"/>
  <c r="AE218" i="1"/>
  <c r="AF224" i="1"/>
  <c r="AE224" i="1"/>
  <c r="AF226" i="1"/>
  <c r="AE226" i="1"/>
  <c r="AF238" i="1"/>
  <c r="AE238" i="1"/>
  <c r="AF246" i="1"/>
  <c r="AE246" i="1"/>
  <c r="AF254" i="1"/>
  <c r="AE254" i="1"/>
  <c r="AF256" i="1"/>
  <c r="AE256" i="1"/>
  <c r="AF264" i="1"/>
  <c r="AE264" i="1"/>
  <c r="AF266" i="1"/>
  <c r="AE266" i="1"/>
  <c r="AF274" i="1"/>
  <c r="AE274" i="1"/>
  <c r="AF18" i="1"/>
  <c r="AE18" i="1"/>
  <c r="AF22" i="1"/>
  <c r="AE22" i="1"/>
  <c r="AF34" i="1"/>
  <c r="AE34" i="1"/>
  <c r="AF50" i="1"/>
  <c r="AE50" i="1"/>
  <c r="AF70" i="1"/>
  <c r="AE70" i="1"/>
  <c r="AF82" i="1"/>
  <c r="AE82" i="1"/>
  <c r="AF86" i="1"/>
  <c r="AE86" i="1"/>
  <c r="AF90" i="1"/>
  <c r="AE90" i="1"/>
  <c r="AF94" i="1"/>
  <c r="AE94" i="1"/>
  <c r="AF98" i="1"/>
  <c r="AE98" i="1"/>
  <c r="AF106" i="1"/>
  <c r="AE106" i="1"/>
  <c r="AF110" i="1"/>
  <c r="AE110" i="1"/>
  <c r="AF114" i="1"/>
  <c r="AE114" i="1"/>
  <c r="AF118" i="1"/>
  <c r="AE118" i="1"/>
  <c r="AF130" i="1"/>
  <c r="AE130" i="1"/>
  <c r="AF144" i="1"/>
  <c r="AE144" i="1"/>
  <c r="AF148" i="1"/>
  <c r="AE148" i="1"/>
  <c r="AF154" i="1"/>
  <c r="AE154" i="1"/>
  <c r="AF162" i="1"/>
  <c r="AE162" i="1"/>
  <c r="AF172" i="1"/>
  <c r="AE172" i="1"/>
  <c r="AF184" i="1"/>
  <c r="AE184" i="1"/>
  <c r="AF190" i="1"/>
  <c r="AE190" i="1"/>
  <c r="AF208" i="1"/>
  <c r="AE208" i="1"/>
  <c r="AF212" i="1"/>
  <c r="AE212" i="1"/>
  <c r="AF220" i="1"/>
  <c r="AE220" i="1"/>
  <c r="AF222" i="1"/>
  <c r="AE222" i="1"/>
  <c r="AF228" i="1"/>
  <c r="AE228" i="1"/>
  <c r="AF234" i="1"/>
  <c r="AE234" i="1"/>
  <c r="AF248" i="1"/>
  <c r="AE248" i="1"/>
  <c r="AF252" i="1"/>
  <c r="AE252" i="1"/>
  <c r="AF262" i="1"/>
  <c r="AE262" i="1"/>
  <c r="AF272" i="1"/>
  <c r="AE272" i="1"/>
  <c r="AF276" i="1"/>
  <c r="AE276" i="1"/>
  <c r="AF131" i="1"/>
  <c r="AE131" i="1"/>
  <c r="AF139" i="1"/>
  <c r="AE139" i="1"/>
  <c r="AF159" i="1"/>
  <c r="AE159" i="1"/>
  <c r="AF163" i="1"/>
  <c r="AE163" i="1"/>
  <c r="AF173" i="1"/>
  <c r="AE173" i="1"/>
  <c r="AF185" i="1"/>
  <c r="AE185" i="1"/>
  <c r="AF193" i="1"/>
  <c r="AE193" i="1"/>
  <c r="AF195" i="1"/>
  <c r="AE195" i="1"/>
  <c r="AF199" i="1"/>
  <c r="AE199" i="1"/>
  <c r="AF201" i="1"/>
  <c r="AE201" i="1"/>
  <c r="AF205" i="1"/>
  <c r="AE205" i="1"/>
  <c r="AF209" i="1"/>
  <c r="AE209" i="1"/>
  <c r="AF219" i="1"/>
  <c r="AE219" i="1"/>
  <c r="AF223" i="1"/>
  <c r="AE223" i="1"/>
  <c r="AF227" i="1"/>
  <c r="AE227" i="1"/>
  <c r="AF231" i="1"/>
  <c r="AE231" i="1"/>
  <c r="AF239" i="1"/>
  <c r="AE239" i="1"/>
  <c r="AF241" i="1"/>
  <c r="AE241" i="1"/>
  <c r="AF245" i="1"/>
  <c r="AE245" i="1"/>
  <c r="AF253" i="1"/>
  <c r="AE253" i="1"/>
  <c r="AF259" i="1"/>
  <c r="AE259" i="1"/>
  <c r="AF263" i="1"/>
  <c r="AE263" i="1"/>
  <c r="AF265" i="1"/>
  <c r="AE265" i="1"/>
  <c r="AF269" i="1"/>
  <c r="AE269" i="1"/>
  <c r="AF277" i="1"/>
  <c r="AE277" i="1"/>
  <c r="AF71" i="1"/>
  <c r="AE71" i="1"/>
  <c r="AF75" i="1"/>
  <c r="AE75" i="1"/>
  <c r="AF83" i="1"/>
  <c r="AE83" i="1"/>
  <c r="AF85" i="1"/>
  <c r="AE85" i="1"/>
  <c r="AF97" i="1"/>
  <c r="AE97" i="1"/>
  <c r="AF99" i="1"/>
  <c r="AE99" i="1"/>
  <c r="AF103" i="1"/>
  <c r="AE103" i="1"/>
  <c r="AF105" i="1"/>
  <c r="AE105" i="1"/>
  <c r="AF107" i="1"/>
  <c r="AE107" i="1"/>
  <c r="AF109" i="1"/>
  <c r="AE109" i="1"/>
  <c r="AF113" i="1"/>
  <c r="AE113" i="1"/>
  <c r="AF115" i="1"/>
  <c r="AE115" i="1"/>
  <c r="AF119" i="1"/>
  <c r="AE119" i="1"/>
  <c r="AF133" i="1"/>
  <c r="AE133" i="1"/>
  <c r="AF137" i="1"/>
  <c r="AE137" i="1"/>
  <c r="AF141" i="1"/>
  <c r="AE141" i="1"/>
  <c r="AF147" i="1"/>
  <c r="AE147" i="1"/>
  <c r="AF165" i="1"/>
  <c r="AE165" i="1"/>
  <c r="AF169" i="1"/>
  <c r="AE169" i="1"/>
  <c r="AF175" i="1"/>
  <c r="AE175" i="1"/>
  <c r="AF177" i="1"/>
  <c r="AE177" i="1"/>
  <c r="AF187" i="1"/>
  <c r="AE187" i="1"/>
  <c r="AF191" i="1"/>
  <c r="AE191" i="1"/>
  <c r="AF197" i="1"/>
  <c r="AE197" i="1"/>
  <c r="AF203" i="1"/>
  <c r="AE203" i="1"/>
  <c r="AF213" i="1"/>
  <c r="AE213" i="1"/>
  <c r="AF229" i="1"/>
  <c r="AE229" i="1"/>
  <c r="AF233" i="1"/>
  <c r="AE233" i="1"/>
  <c r="AF237" i="1"/>
  <c r="AE237" i="1"/>
  <c r="AF247" i="1"/>
  <c r="AE247" i="1"/>
  <c r="AF257" i="1"/>
  <c r="AE257" i="1"/>
  <c r="AF261" i="1"/>
  <c r="AE261" i="1"/>
  <c r="AF273" i="1"/>
  <c r="AE273" i="1"/>
  <c r="AF54" i="1"/>
  <c r="AE54" i="1"/>
  <c r="AF58" i="1"/>
  <c r="AE58" i="1"/>
  <c r="AF68" i="1"/>
  <c r="AE68" i="1"/>
  <c r="AF74" i="1"/>
  <c r="AE74" i="1"/>
  <c r="AF78" i="1"/>
  <c r="AE78" i="1"/>
  <c r="AF80" i="1"/>
  <c r="AE80" i="1"/>
  <c r="AF84" i="1"/>
  <c r="AE84" i="1"/>
  <c r="AF100" i="1"/>
  <c r="AE100" i="1"/>
  <c r="AF102" i="1"/>
  <c r="AE102" i="1"/>
  <c r="AF112" i="1"/>
  <c r="AE112" i="1"/>
  <c r="AF122" i="1"/>
  <c r="AE122" i="1"/>
  <c r="AF126" i="1"/>
  <c r="AE126" i="1"/>
  <c r="AF134" i="1"/>
  <c r="AE134" i="1"/>
  <c r="AF142" i="1"/>
  <c r="AE142" i="1"/>
  <c r="AF150" i="1"/>
  <c r="AE150" i="1"/>
  <c r="AF152" i="1"/>
  <c r="AE152" i="1"/>
  <c r="AF168" i="1"/>
  <c r="AE168" i="1"/>
  <c r="AF170" i="1"/>
  <c r="AE170" i="1"/>
  <c r="AF178" i="1"/>
  <c r="AE178" i="1"/>
  <c r="AF186" i="1"/>
  <c r="AE186" i="1"/>
  <c r="AF188" i="1"/>
  <c r="AE188" i="1"/>
  <c r="AF192" i="1"/>
  <c r="AE192" i="1"/>
  <c r="AF196" i="1"/>
  <c r="AE196" i="1"/>
  <c r="AF198" i="1"/>
  <c r="AE198" i="1"/>
  <c r="AF206" i="1"/>
  <c r="AE206" i="1"/>
  <c r="AF214" i="1"/>
  <c r="AE214" i="1"/>
  <c r="AF230" i="1"/>
  <c r="AE230" i="1"/>
  <c r="AF232" i="1"/>
  <c r="AE232" i="1"/>
  <c r="AF236" i="1"/>
  <c r="AE236" i="1"/>
  <c r="AF242" i="1"/>
  <c r="AE242" i="1"/>
  <c r="AF250" i="1"/>
  <c r="AE250" i="1"/>
  <c r="AF260" i="1"/>
  <c r="AE260" i="1"/>
  <c r="AF270" i="1"/>
  <c r="AE270" i="1"/>
  <c r="AF4" i="1"/>
  <c r="AE4" i="1"/>
  <c r="AF10" i="1"/>
  <c r="AE10" i="1"/>
  <c r="AF14" i="1"/>
  <c r="AE14" i="1"/>
  <c r="AF26" i="1"/>
  <c r="AE26" i="1"/>
  <c r="AF30" i="1"/>
  <c r="AE30" i="1"/>
  <c r="AF38" i="1"/>
  <c r="AE38" i="1"/>
  <c r="AF42" i="1"/>
  <c r="AE42" i="1"/>
  <c r="AF44" i="1"/>
  <c r="AE44" i="1"/>
  <c r="AF56" i="1"/>
  <c r="AE56" i="1"/>
  <c r="AF60" i="1"/>
  <c r="AE60" i="1"/>
  <c r="AF64" i="1"/>
  <c r="AE64" i="1"/>
  <c r="AF76" i="1"/>
  <c r="AE76" i="1"/>
  <c r="AF104" i="1"/>
  <c r="AE104" i="1"/>
  <c r="AF124" i="1"/>
  <c r="AE124" i="1"/>
  <c r="AF136" i="1"/>
  <c r="AE136" i="1"/>
  <c r="AF140" i="1"/>
  <c r="AE140" i="1"/>
  <c r="AF158" i="1"/>
  <c r="AE158" i="1"/>
  <c r="AF166" i="1"/>
  <c r="AE166" i="1"/>
  <c r="AF176" i="1"/>
  <c r="AE176" i="1"/>
  <c r="AF180" i="1"/>
  <c r="AE180" i="1"/>
  <c r="AF194" i="1"/>
  <c r="AE194" i="1"/>
  <c r="AF200" i="1"/>
  <c r="AE200" i="1"/>
  <c r="AF204" i="1"/>
  <c r="AE204" i="1"/>
  <c r="AF216" i="1"/>
  <c r="AE216" i="1"/>
  <c r="AF240" i="1"/>
  <c r="AE240" i="1"/>
  <c r="AF244" i="1"/>
  <c r="AE244" i="1"/>
  <c r="AF258" i="1"/>
  <c r="AE258" i="1"/>
  <c r="AF268" i="1"/>
  <c r="AE268" i="1"/>
  <c r="V131" i="1"/>
  <c r="R131" i="1" s="1"/>
  <c r="U131" i="1"/>
  <c r="S131" i="1"/>
  <c r="T131" i="1" s="1"/>
  <c r="V139" i="1"/>
  <c r="R139" i="1" s="1"/>
  <c r="U139" i="1"/>
  <c r="S139" i="1"/>
  <c r="T139" i="1" s="1"/>
  <c r="V159" i="1"/>
  <c r="R159" i="1" s="1"/>
  <c r="U159" i="1"/>
  <c r="S159" i="1"/>
  <c r="T159" i="1" s="1"/>
  <c r="V163" i="1"/>
  <c r="R163" i="1" s="1"/>
  <c r="U163" i="1"/>
  <c r="S163" i="1"/>
  <c r="T163" i="1" s="1"/>
  <c r="V173" i="1"/>
  <c r="R173" i="1" s="1"/>
  <c r="U173" i="1"/>
  <c r="S173" i="1"/>
  <c r="Q173" i="1" s="1"/>
  <c r="V185" i="1"/>
  <c r="R185" i="1" s="1"/>
  <c r="U185" i="1"/>
  <c r="S185" i="1"/>
  <c r="Q185" i="1" s="1"/>
  <c r="V193" i="1"/>
  <c r="R193" i="1" s="1"/>
  <c r="U193" i="1"/>
  <c r="S193" i="1"/>
  <c r="Q193" i="1" s="1"/>
  <c r="V195" i="1"/>
  <c r="R195" i="1" s="1"/>
  <c r="U195" i="1"/>
  <c r="S195" i="1"/>
  <c r="T195" i="1" s="1"/>
  <c r="V199" i="1"/>
  <c r="R199" i="1" s="1"/>
  <c r="U199" i="1"/>
  <c r="S199" i="1"/>
  <c r="T199" i="1" s="1"/>
  <c r="V201" i="1"/>
  <c r="U201" i="1"/>
  <c r="S201" i="1"/>
  <c r="T201" i="1" s="1"/>
  <c r="V205" i="1"/>
  <c r="R205" i="1" s="1"/>
  <c r="U205" i="1"/>
  <c r="S205" i="1"/>
  <c r="Q205" i="1" s="1"/>
  <c r="V209" i="1"/>
  <c r="R209" i="1" s="1"/>
  <c r="U209" i="1"/>
  <c r="S209" i="1"/>
  <c r="Q209" i="1" s="1"/>
  <c r="V219" i="1"/>
  <c r="R219" i="1" s="1"/>
  <c r="U219" i="1"/>
  <c r="S219" i="1"/>
  <c r="T219" i="1" s="1"/>
  <c r="V223" i="1"/>
  <c r="R223" i="1" s="1"/>
  <c r="U223" i="1"/>
  <c r="S223" i="1"/>
  <c r="T223" i="1" s="1"/>
  <c r="V227" i="1"/>
  <c r="R227" i="1" s="1"/>
  <c r="U227" i="1"/>
  <c r="S227" i="1"/>
  <c r="T227" i="1" s="1"/>
  <c r="V231" i="1"/>
  <c r="R231" i="1" s="1"/>
  <c r="U231" i="1"/>
  <c r="S231" i="1"/>
  <c r="T231" i="1" s="1"/>
  <c r="V239" i="1"/>
  <c r="R239" i="1" s="1"/>
  <c r="U239" i="1"/>
  <c r="S239" i="1"/>
  <c r="T239" i="1" s="1"/>
  <c r="V241" i="1"/>
  <c r="U241" i="1"/>
  <c r="S241" i="1"/>
  <c r="Q241" i="1" s="1"/>
  <c r="V245" i="1"/>
  <c r="R245" i="1" s="1"/>
  <c r="U245" i="1"/>
  <c r="S245" i="1"/>
  <c r="T245" i="1" s="1"/>
  <c r="V253" i="1"/>
  <c r="U253" i="1"/>
  <c r="S253" i="1"/>
  <c r="Q253" i="1" s="1"/>
  <c r="V259" i="1"/>
  <c r="R259" i="1" s="1"/>
  <c r="U259" i="1"/>
  <c r="S259" i="1"/>
  <c r="T259" i="1" s="1"/>
  <c r="V263" i="1"/>
  <c r="R263" i="1" s="1"/>
  <c r="U263" i="1"/>
  <c r="S263" i="1"/>
  <c r="T263" i="1" s="1"/>
  <c r="V265" i="1"/>
  <c r="R265" i="1" s="1"/>
  <c r="U265" i="1"/>
  <c r="S265" i="1"/>
  <c r="Q265" i="1" s="1"/>
  <c r="U269" i="1"/>
  <c r="V269" i="1"/>
  <c r="S269" i="1"/>
  <c r="Q269" i="1" s="1"/>
  <c r="U277" i="1"/>
  <c r="V277" i="1"/>
  <c r="R277" i="1" s="1"/>
  <c r="S277" i="1"/>
  <c r="Q277" i="1" s="1"/>
  <c r="V71" i="1"/>
  <c r="U71" i="1"/>
  <c r="S71" i="1"/>
  <c r="T71" i="1" s="1"/>
  <c r="V75" i="1"/>
  <c r="U75" i="1"/>
  <c r="S75" i="1"/>
  <c r="T75" i="1" s="1"/>
  <c r="V83" i="1"/>
  <c r="R83" i="1" s="1"/>
  <c r="U83" i="1"/>
  <c r="S83" i="1"/>
  <c r="T83" i="1" s="1"/>
  <c r="V85" i="1"/>
  <c r="U85" i="1"/>
  <c r="S85" i="1"/>
  <c r="T85" i="1" s="1"/>
  <c r="V97" i="1"/>
  <c r="R97" i="1" s="1"/>
  <c r="U97" i="1"/>
  <c r="S97" i="1"/>
  <c r="Q97" i="1" s="1"/>
  <c r="V99" i="1"/>
  <c r="U99" i="1"/>
  <c r="S99" i="1"/>
  <c r="T99" i="1" s="1"/>
  <c r="V103" i="1"/>
  <c r="R103" i="1" s="1"/>
  <c r="U103" i="1"/>
  <c r="S103" i="1"/>
  <c r="T103" i="1" s="1"/>
  <c r="V105" i="1"/>
  <c r="U105" i="1"/>
  <c r="S105" i="1"/>
  <c r="T105" i="1" s="1"/>
  <c r="V107" i="1"/>
  <c r="R107" i="1" s="1"/>
  <c r="U107" i="1"/>
  <c r="S107" i="1"/>
  <c r="T107" i="1" s="1"/>
  <c r="V109" i="1"/>
  <c r="R109" i="1" s="1"/>
  <c r="U109" i="1"/>
  <c r="S109" i="1"/>
  <c r="T109" i="1" s="1"/>
  <c r="V113" i="1"/>
  <c r="R113" i="1" s="1"/>
  <c r="U113" i="1"/>
  <c r="S113" i="1"/>
  <c r="Q113" i="1" s="1"/>
  <c r="V115" i="1"/>
  <c r="R115" i="1" s="1"/>
  <c r="U115" i="1"/>
  <c r="S115" i="1"/>
  <c r="T115" i="1" s="1"/>
  <c r="V119" i="1"/>
  <c r="R119" i="1" s="1"/>
  <c r="U119" i="1"/>
  <c r="S119" i="1"/>
  <c r="T119" i="1" s="1"/>
  <c r="V133" i="1"/>
  <c r="R133" i="1" s="1"/>
  <c r="U133" i="1"/>
  <c r="S133" i="1"/>
  <c r="T133" i="1" s="1"/>
  <c r="V137" i="1"/>
  <c r="R137" i="1" s="1"/>
  <c r="U137" i="1"/>
  <c r="S137" i="1"/>
  <c r="V141" i="1"/>
  <c r="R141" i="1" s="1"/>
  <c r="U141" i="1"/>
  <c r="S141" i="1"/>
  <c r="Q141" i="1" s="1"/>
  <c r="V147" i="1"/>
  <c r="R147" i="1" s="1"/>
  <c r="U147" i="1"/>
  <c r="S147" i="1"/>
  <c r="T147" i="1" s="1"/>
  <c r="V165" i="1"/>
  <c r="U165" i="1"/>
  <c r="S165" i="1"/>
  <c r="Q165" i="1" s="1"/>
  <c r="V169" i="1"/>
  <c r="R169" i="1" s="1"/>
  <c r="U169" i="1"/>
  <c r="S169" i="1"/>
  <c r="V175" i="1"/>
  <c r="R175" i="1" s="1"/>
  <c r="U175" i="1"/>
  <c r="S175" i="1"/>
  <c r="T175" i="1" s="1"/>
  <c r="V177" i="1"/>
  <c r="R177" i="1" s="1"/>
  <c r="U177" i="1"/>
  <c r="S177" i="1"/>
  <c r="T177" i="1" s="1"/>
  <c r="V187" i="1"/>
  <c r="R187" i="1" s="1"/>
  <c r="U187" i="1"/>
  <c r="S187" i="1"/>
  <c r="T187" i="1" s="1"/>
  <c r="V191" i="1"/>
  <c r="R191" i="1" s="1"/>
  <c r="U191" i="1"/>
  <c r="S191" i="1"/>
  <c r="T191" i="1" s="1"/>
  <c r="V197" i="1"/>
  <c r="U197" i="1"/>
  <c r="S197" i="1"/>
  <c r="Q197" i="1" s="1"/>
  <c r="V203" i="1"/>
  <c r="R203" i="1" s="1"/>
  <c r="U203" i="1"/>
  <c r="S203" i="1"/>
  <c r="V213" i="1"/>
  <c r="R213" i="1" s="1"/>
  <c r="U213" i="1"/>
  <c r="S213" i="1"/>
  <c r="Q213" i="1" s="1"/>
  <c r="V229" i="1"/>
  <c r="R229" i="1" s="1"/>
  <c r="U229" i="1"/>
  <c r="S229" i="1"/>
  <c r="Q229" i="1" s="1"/>
  <c r="V233" i="1"/>
  <c r="U233" i="1"/>
  <c r="S233" i="1"/>
  <c r="Q233" i="1" s="1"/>
  <c r="V237" i="1"/>
  <c r="R237" i="1" s="1"/>
  <c r="U237" i="1"/>
  <c r="S237" i="1"/>
  <c r="V247" i="1"/>
  <c r="R247" i="1" s="1"/>
  <c r="U247" i="1"/>
  <c r="S247" i="1"/>
  <c r="T247" i="1" s="1"/>
  <c r="V257" i="1"/>
  <c r="R257" i="1" s="1"/>
  <c r="U257" i="1"/>
  <c r="S257" i="1"/>
  <c r="Q257" i="1" s="1"/>
  <c r="V261" i="1"/>
  <c r="R261" i="1" s="1"/>
  <c r="U261" i="1"/>
  <c r="S261" i="1"/>
  <c r="Q261" i="1" s="1"/>
  <c r="U273" i="1"/>
  <c r="V273" i="1"/>
  <c r="R273" i="1" s="1"/>
  <c r="S273" i="1"/>
  <c r="Q273" i="1" s="1"/>
  <c r="V54" i="1"/>
  <c r="R54" i="1" s="1"/>
  <c r="U54" i="1"/>
  <c r="S54" i="1"/>
  <c r="T54" i="1" s="1"/>
  <c r="V58" i="1"/>
  <c r="R58" i="1" s="1"/>
  <c r="U58" i="1"/>
  <c r="S58" i="1"/>
  <c r="T58" i="1" s="1"/>
  <c r="V68" i="1"/>
  <c r="R68" i="1" s="1"/>
  <c r="U68" i="1"/>
  <c r="S68" i="1"/>
  <c r="T68" i="1" s="1"/>
  <c r="V74" i="1"/>
  <c r="R74" i="1" s="1"/>
  <c r="U74" i="1"/>
  <c r="S74" i="1"/>
  <c r="Q74" i="1" s="1"/>
  <c r="V78" i="1"/>
  <c r="R78" i="1" s="1"/>
  <c r="U78" i="1"/>
  <c r="S78" i="1"/>
  <c r="Q78" i="1" s="1"/>
  <c r="V80" i="1"/>
  <c r="R80" i="1" s="1"/>
  <c r="U80" i="1"/>
  <c r="S80" i="1"/>
  <c r="Q80" i="1" s="1"/>
  <c r="V84" i="1"/>
  <c r="R84" i="1" s="1"/>
  <c r="U84" i="1"/>
  <c r="S84" i="1"/>
  <c r="Q84" i="1" s="1"/>
  <c r="V100" i="1"/>
  <c r="R100" i="1" s="1"/>
  <c r="U100" i="1"/>
  <c r="S100" i="1"/>
  <c r="V102" i="1"/>
  <c r="R102" i="1" s="1"/>
  <c r="U102" i="1"/>
  <c r="S102" i="1"/>
  <c r="Q102" i="1" s="1"/>
  <c r="V112" i="1"/>
  <c r="R112" i="1" s="1"/>
  <c r="U112" i="1"/>
  <c r="S112" i="1"/>
  <c r="T112" i="1" s="1"/>
  <c r="V122" i="1"/>
  <c r="R122" i="1" s="1"/>
  <c r="U122" i="1"/>
  <c r="S122" i="1"/>
  <c r="Q122" i="1" s="1"/>
  <c r="V126" i="1"/>
  <c r="U126" i="1"/>
  <c r="S126" i="1"/>
  <c r="T126" i="1" s="1"/>
  <c r="V134" i="1"/>
  <c r="R134" i="1" s="1"/>
  <c r="U134" i="1"/>
  <c r="S134" i="1"/>
  <c r="Q134" i="1" s="1"/>
  <c r="V142" i="1"/>
  <c r="U142" i="1"/>
  <c r="S142" i="1"/>
  <c r="T142" i="1" s="1"/>
  <c r="V150" i="1"/>
  <c r="R150" i="1" s="1"/>
  <c r="U150" i="1"/>
  <c r="S150" i="1"/>
  <c r="Q150" i="1" s="1"/>
  <c r="V152" i="1"/>
  <c r="R152" i="1" s="1"/>
  <c r="U152" i="1"/>
  <c r="S152" i="1"/>
  <c r="Q152" i="1" s="1"/>
  <c r="V168" i="1"/>
  <c r="R168" i="1" s="1"/>
  <c r="U168" i="1"/>
  <c r="S168" i="1"/>
  <c r="T168" i="1" s="1"/>
  <c r="V170" i="1"/>
  <c r="R170" i="1" s="1"/>
  <c r="U170" i="1"/>
  <c r="S170" i="1"/>
  <c r="T170" i="1" s="1"/>
  <c r="V178" i="1"/>
  <c r="R178" i="1" s="1"/>
  <c r="U178" i="1"/>
  <c r="S178" i="1"/>
  <c r="Q178" i="1" s="1"/>
  <c r="V186" i="1"/>
  <c r="U186" i="1"/>
  <c r="S186" i="1"/>
  <c r="Q186" i="1" s="1"/>
  <c r="V188" i="1"/>
  <c r="U188" i="1"/>
  <c r="S188" i="1"/>
  <c r="Q188" i="1" s="1"/>
  <c r="V192" i="1"/>
  <c r="R192" i="1" s="1"/>
  <c r="U192" i="1"/>
  <c r="S192" i="1"/>
  <c r="T192" i="1" s="1"/>
  <c r="V196" i="1"/>
  <c r="R196" i="1" s="1"/>
  <c r="U196" i="1"/>
  <c r="S196" i="1"/>
  <c r="Q196" i="1" s="1"/>
  <c r="V198" i="1"/>
  <c r="U198" i="1"/>
  <c r="S198" i="1"/>
  <c r="Q198" i="1" s="1"/>
  <c r="V206" i="1"/>
  <c r="R206" i="1" s="1"/>
  <c r="U206" i="1"/>
  <c r="S206" i="1"/>
  <c r="V214" i="1"/>
  <c r="R214" i="1" s="1"/>
  <c r="U214" i="1"/>
  <c r="S214" i="1"/>
  <c r="T214" i="1" s="1"/>
  <c r="V230" i="1"/>
  <c r="R230" i="1" s="1"/>
  <c r="U230" i="1"/>
  <c r="S230" i="1"/>
  <c r="T230" i="1" s="1"/>
  <c r="V232" i="1"/>
  <c r="R232" i="1" s="1"/>
  <c r="U232" i="1"/>
  <c r="S232" i="1"/>
  <c r="T232" i="1" s="1"/>
  <c r="V236" i="1"/>
  <c r="R236" i="1" s="1"/>
  <c r="U236" i="1"/>
  <c r="S236" i="1"/>
  <c r="Q236" i="1" s="1"/>
  <c r="V242" i="1"/>
  <c r="R242" i="1" s="1"/>
  <c r="U242" i="1"/>
  <c r="S242" i="1"/>
  <c r="Q242" i="1" s="1"/>
  <c r="V250" i="1"/>
  <c r="R250" i="1" s="1"/>
  <c r="U250" i="1"/>
  <c r="S250" i="1"/>
  <c r="Q250" i="1" s="1"/>
  <c r="V260" i="1"/>
  <c r="R260" i="1" s="1"/>
  <c r="U260" i="1"/>
  <c r="S260" i="1"/>
  <c r="T260" i="1" s="1"/>
  <c r="V270" i="1"/>
  <c r="R270" i="1" s="1"/>
  <c r="U270" i="1"/>
  <c r="S270" i="1"/>
  <c r="T270" i="1" s="1"/>
  <c r="V4" i="1"/>
  <c r="R4" i="1" s="1"/>
  <c r="U4" i="1"/>
  <c r="S4" i="1"/>
  <c r="Q4" i="1" s="1"/>
  <c r="V10" i="1"/>
  <c r="R10" i="1" s="1"/>
  <c r="U10" i="1"/>
  <c r="S10" i="1"/>
  <c r="Q10" i="1" s="1"/>
  <c r="V14" i="1"/>
  <c r="R14" i="1" s="1"/>
  <c r="U14" i="1"/>
  <c r="S14" i="1"/>
  <c r="Q14" i="1" s="1"/>
  <c r="V26" i="1"/>
  <c r="R26" i="1" s="1"/>
  <c r="U26" i="1"/>
  <c r="S26" i="1"/>
  <c r="Q26" i="1" s="1"/>
  <c r="V30" i="1"/>
  <c r="R30" i="1" s="1"/>
  <c r="U30" i="1"/>
  <c r="S30" i="1"/>
  <c r="Q30" i="1" s="1"/>
  <c r="V38" i="1"/>
  <c r="R38" i="1" s="1"/>
  <c r="U38" i="1"/>
  <c r="S38" i="1"/>
  <c r="Q38" i="1" s="1"/>
  <c r="V42" i="1"/>
  <c r="R42" i="1" s="1"/>
  <c r="U42" i="1"/>
  <c r="S42" i="1"/>
  <c r="Q42" i="1" s="1"/>
  <c r="V44" i="1"/>
  <c r="R44" i="1" s="1"/>
  <c r="U44" i="1"/>
  <c r="S44" i="1"/>
  <c r="T44" i="1" s="1"/>
  <c r="V56" i="1"/>
  <c r="R56" i="1" s="1"/>
  <c r="U56" i="1"/>
  <c r="S56" i="1"/>
  <c r="T56" i="1" s="1"/>
  <c r="V60" i="1"/>
  <c r="R60" i="1" s="1"/>
  <c r="U60" i="1"/>
  <c r="S60" i="1"/>
  <c r="T60" i="1" s="1"/>
  <c r="V64" i="1"/>
  <c r="R64" i="1" s="1"/>
  <c r="U64" i="1"/>
  <c r="S64" i="1"/>
  <c r="T64" i="1" s="1"/>
  <c r="V76" i="1"/>
  <c r="U76" i="1"/>
  <c r="S76" i="1"/>
  <c r="T76" i="1" s="1"/>
  <c r="V104" i="1"/>
  <c r="R104" i="1" s="1"/>
  <c r="U104" i="1"/>
  <c r="S104" i="1"/>
  <c r="Q104" i="1" s="1"/>
  <c r="V124" i="1"/>
  <c r="R124" i="1" s="1"/>
  <c r="U124" i="1"/>
  <c r="S124" i="1"/>
  <c r="T124" i="1" s="1"/>
  <c r="V136" i="1"/>
  <c r="R136" i="1" s="1"/>
  <c r="U136" i="1"/>
  <c r="S136" i="1"/>
  <c r="Q136" i="1" s="1"/>
  <c r="V140" i="1"/>
  <c r="U140" i="1"/>
  <c r="S140" i="1"/>
  <c r="Q140" i="1" s="1"/>
  <c r="V158" i="1"/>
  <c r="R158" i="1" s="1"/>
  <c r="U158" i="1"/>
  <c r="S158" i="1"/>
  <c r="T158" i="1" s="1"/>
  <c r="V166" i="1"/>
  <c r="R166" i="1" s="1"/>
  <c r="U166" i="1"/>
  <c r="S166" i="1"/>
  <c r="Q166" i="1" s="1"/>
  <c r="V176" i="1"/>
  <c r="R176" i="1" s="1"/>
  <c r="U176" i="1"/>
  <c r="S176" i="1"/>
  <c r="V180" i="1"/>
  <c r="R180" i="1" s="1"/>
  <c r="U180" i="1"/>
  <c r="S180" i="1"/>
  <c r="T180" i="1" s="1"/>
  <c r="V194" i="1"/>
  <c r="R194" i="1" s="1"/>
  <c r="U194" i="1"/>
  <c r="S194" i="1"/>
  <c r="T194" i="1" s="1"/>
  <c r="V200" i="1"/>
  <c r="R200" i="1" s="1"/>
  <c r="U200" i="1"/>
  <c r="S200" i="1"/>
  <c r="T200" i="1" s="1"/>
  <c r="V204" i="1"/>
  <c r="U204" i="1"/>
  <c r="S204" i="1"/>
  <c r="T204" i="1" s="1"/>
  <c r="V216" i="1"/>
  <c r="U216" i="1"/>
  <c r="S216" i="1"/>
  <c r="T216" i="1" s="1"/>
  <c r="V240" i="1"/>
  <c r="R240" i="1" s="1"/>
  <c r="U240" i="1"/>
  <c r="S240" i="1"/>
  <c r="T240" i="1" s="1"/>
  <c r="V244" i="1"/>
  <c r="R244" i="1" s="1"/>
  <c r="U244" i="1"/>
  <c r="S244" i="1"/>
  <c r="Q244" i="1" s="1"/>
  <c r="V258" i="1"/>
  <c r="R258" i="1" s="1"/>
  <c r="U258" i="1"/>
  <c r="S258" i="1"/>
  <c r="V268" i="1"/>
  <c r="R268" i="1" s="1"/>
  <c r="U268" i="1"/>
  <c r="S268" i="1"/>
  <c r="V101" i="1"/>
  <c r="R101" i="1" s="1"/>
  <c r="U101" i="1"/>
  <c r="S101" i="1"/>
  <c r="T101" i="1" s="1"/>
  <c r="V127" i="1"/>
  <c r="R127" i="1" s="1"/>
  <c r="U127" i="1"/>
  <c r="S127" i="1"/>
  <c r="T127" i="1" s="1"/>
  <c r="V135" i="1"/>
  <c r="R135" i="1" s="1"/>
  <c r="U135" i="1"/>
  <c r="S135" i="1"/>
  <c r="T135" i="1" s="1"/>
  <c r="V143" i="1"/>
  <c r="R143" i="1" s="1"/>
  <c r="U143" i="1"/>
  <c r="S143" i="1"/>
  <c r="T143" i="1" s="1"/>
  <c r="V145" i="1"/>
  <c r="R145" i="1" s="1"/>
  <c r="U145" i="1"/>
  <c r="S145" i="1"/>
  <c r="T145" i="1" s="1"/>
  <c r="V149" i="1"/>
  <c r="R149" i="1" s="1"/>
  <c r="U149" i="1"/>
  <c r="S149" i="1"/>
  <c r="T149" i="1" s="1"/>
  <c r="V151" i="1"/>
  <c r="R151" i="1" s="1"/>
  <c r="U151" i="1"/>
  <c r="S151" i="1"/>
  <c r="T151" i="1" s="1"/>
  <c r="V155" i="1"/>
  <c r="R155" i="1" s="1"/>
  <c r="U155" i="1"/>
  <c r="S155" i="1"/>
  <c r="T155" i="1" s="1"/>
  <c r="V167" i="1"/>
  <c r="R167" i="1" s="1"/>
  <c r="U167" i="1"/>
  <c r="S167" i="1"/>
  <c r="T167" i="1" s="1"/>
  <c r="V179" i="1"/>
  <c r="U179" i="1"/>
  <c r="S179" i="1"/>
  <c r="T179" i="1" s="1"/>
  <c r="V181" i="1"/>
  <c r="R181" i="1" s="1"/>
  <c r="U181" i="1"/>
  <c r="S181" i="1"/>
  <c r="T181" i="1" s="1"/>
  <c r="V189" i="1"/>
  <c r="R189" i="1" s="1"/>
  <c r="U189" i="1"/>
  <c r="S189" i="1"/>
  <c r="Q189" i="1" s="1"/>
  <c r="V215" i="1"/>
  <c r="R215" i="1" s="1"/>
  <c r="U215" i="1"/>
  <c r="S215" i="1"/>
  <c r="T215" i="1" s="1"/>
  <c r="V235" i="1"/>
  <c r="R235" i="1" s="1"/>
  <c r="U235" i="1"/>
  <c r="S235" i="1"/>
  <c r="T235" i="1" s="1"/>
  <c r="V249" i="1"/>
  <c r="R249" i="1" s="1"/>
  <c r="U249" i="1"/>
  <c r="S249" i="1"/>
  <c r="Q249" i="1" s="1"/>
  <c r="V271" i="1"/>
  <c r="R271" i="1" s="1"/>
  <c r="U271" i="1"/>
  <c r="S271" i="1"/>
  <c r="T271" i="1" s="1"/>
  <c r="V275" i="1"/>
  <c r="R275" i="1" s="1"/>
  <c r="U275" i="1"/>
  <c r="S275" i="1"/>
  <c r="T275" i="1" s="1"/>
  <c r="V5" i="1"/>
  <c r="R5" i="1" s="1"/>
  <c r="U5" i="1"/>
  <c r="S5" i="1"/>
  <c r="T5" i="1" s="1"/>
  <c r="V7" i="1"/>
  <c r="R7" i="1" s="1"/>
  <c r="U7" i="1"/>
  <c r="S7" i="1"/>
  <c r="T7" i="1" s="1"/>
  <c r="V9" i="1"/>
  <c r="R9" i="1" s="1"/>
  <c r="U9" i="1"/>
  <c r="S9" i="1"/>
  <c r="T9" i="1" s="1"/>
  <c r="V11" i="1"/>
  <c r="U11" i="1"/>
  <c r="S11" i="1"/>
  <c r="T11" i="1" s="1"/>
  <c r="V13" i="1"/>
  <c r="U13" i="1"/>
  <c r="S13" i="1"/>
  <c r="Q13" i="1" s="1"/>
  <c r="V15" i="1"/>
  <c r="R15" i="1" s="1"/>
  <c r="U15" i="1"/>
  <c r="S15" i="1"/>
  <c r="T15" i="1" s="1"/>
  <c r="V17" i="1"/>
  <c r="U17" i="1"/>
  <c r="S17" i="1"/>
  <c r="T17" i="1" s="1"/>
  <c r="V19" i="1"/>
  <c r="R19" i="1" s="1"/>
  <c r="U19" i="1"/>
  <c r="S19" i="1"/>
  <c r="T19" i="1" s="1"/>
  <c r="V21" i="1"/>
  <c r="U21" i="1"/>
  <c r="S21" i="1"/>
  <c r="Q21" i="1" s="1"/>
  <c r="V23" i="1"/>
  <c r="R23" i="1" s="1"/>
  <c r="U23" i="1"/>
  <c r="S23" i="1"/>
  <c r="T23" i="1" s="1"/>
  <c r="V25" i="1"/>
  <c r="R25" i="1" s="1"/>
  <c r="U25" i="1"/>
  <c r="S25" i="1"/>
  <c r="T25" i="1" s="1"/>
  <c r="V27" i="1"/>
  <c r="R27" i="1" s="1"/>
  <c r="U27" i="1"/>
  <c r="S27" i="1"/>
  <c r="T27" i="1" s="1"/>
  <c r="V29" i="1"/>
  <c r="U29" i="1"/>
  <c r="S29" i="1"/>
  <c r="Q29" i="1" s="1"/>
  <c r="V31" i="1"/>
  <c r="R31" i="1" s="1"/>
  <c r="U31" i="1"/>
  <c r="S31" i="1"/>
  <c r="T31" i="1" s="1"/>
  <c r="V33" i="1"/>
  <c r="R33" i="1" s="1"/>
  <c r="U33" i="1"/>
  <c r="S33" i="1"/>
  <c r="T33" i="1" s="1"/>
  <c r="V35" i="1"/>
  <c r="R35" i="1" s="1"/>
  <c r="U35" i="1"/>
  <c r="S35" i="1"/>
  <c r="Q35" i="1" s="1"/>
  <c r="V37" i="1"/>
  <c r="R37" i="1" s="1"/>
  <c r="U37" i="1"/>
  <c r="S37" i="1"/>
  <c r="Q37" i="1" s="1"/>
  <c r="V39" i="1"/>
  <c r="R39" i="1" s="1"/>
  <c r="U39" i="1"/>
  <c r="S39" i="1"/>
  <c r="T39" i="1" s="1"/>
  <c r="V41" i="1"/>
  <c r="R41" i="1" s="1"/>
  <c r="U41" i="1"/>
  <c r="S41" i="1"/>
  <c r="T41" i="1" s="1"/>
  <c r="V43" i="1"/>
  <c r="R43" i="1" s="1"/>
  <c r="U43" i="1"/>
  <c r="S43" i="1"/>
  <c r="T43" i="1" s="1"/>
  <c r="V45" i="1"/>
  <c r="U45" i="1"/>
  <c r="S45" i="1"/>
  <c r="Q45" i="1" s="1"/>
  <c r="V47" i="1"/>
  <c r="U47" i="1"/>
  <c r="S47" i="1"/>
  <c r="T47" i="1" s="1"/>
  <c r="V49" i="1"/>
  <c r="R49" i="1" s="1"/>
  <c r="U49" i="1"/>
  <c r="S49" i="1"/>
  <c r="T49" i="1" s="1"/>
  <c r="V51" i="1"/>
  <c r="R51" i="1" s="1"/>
  <c r="U51" i="1"/>
  <c r="S51" i="1"/>
  <c r="T51" i="1" s="1"/>
  <c r="V53" i="1"/>
  <c r="R53" i="1" s="1"/>
  <c r="U53" i="1"/>
  <c r="S53" i="1"/>
  <c r="Q53" i="1" s="1"/>
  <c r="V55" i="1"/>
  <c r="R55" i="1" s="1"/>
  <c r="U55" i="1"/>
  <c r="S55" i="1"/>
  <c r="Q55" i="1" s="1"/>
  <c r="V57" i="1"/>
  <c r="R57" i="1" s="1"/>
  <c r="U57" i="1"/>
  <c r="S57" i="1"/>
  <c r="T57" i="1" s="1"/>
  <c r="V59" i="1"/>
  <c r="R59" i="1" s="1"/>
  <c r="U59" i="1"/>
  <c r="S59" i="1"/>
  <c r="T59" i="1" s="1"/>
  <c r="V61" i="1"/>
  <c r="R61" i="1" s="1"/>
  <c r="U61" i="1"/>
  <c r="S61" i="1"/>
  <c r="Q61" i="1" s="1"/>
  <c r="V63" i="1"/>
  <c r="R63" i="1" s="1"/>
  <c r="U63" i="1"/>
  <c r="S63" i="1"/>
  <c r="T63" i="1" s="1"/>
  <c r="V65" i="1"/>
  <c r="R65" i="1" s="1"/>
  <c r="U65" i="1"/>
  <c r="S65" i="1"/>
  <c r="T65" i="1" s="1"/>
  <c r="V67" i="1"/>
  <c r="R67" i="1" s="1"/>
  <c r="U67" i="1"/>
  <c r="S67" i="1"/>
  <c r="T67" i="1" s="1"/>
  <c r="V69" i="1"/>
  <c r="U69" i="1"/>
  <c r="S69" i="1"/>
  <c r="Q69" i="1" s="1"/>
  <c r="V73" i="1"/>
  <c r="U73" i="1"/>
  <c r="S73" i="1"/>
  <c r="Q73" i="1" s="1"/>
  <c r="V77" i="1"/>
  <c r="U77" i="1"/>
  <c r="S77" i="1"/>
  <c r="T77" i="1" s="1"/>
  <c r="V79" i="1"/>
  <c r="R79" i="1" s="1"/>
  <c r="U79" i="1"/>
  <c r="S79" i="1"/>
  <c r="T79" i="1" s="1"/>
  <c r="V81" i="1"/>
  <c r="R81" i="1" s="1"/>
  <c r="U81" i="1"/>
  <c r="S81" i="1"/>
  <c r="T81" i="1" s="1"/>
  <c r="V87" i="1"/>
  <c r="R87" i="1" s="1"/>
  <c r="U87" i="1"/>
  <c r="S87" i="1"/>
  <c r="BU87" i="1" s="1"/>
  <c r="V89" i="1"/>
  <c r="R89" i="1" s="1"/>
  <c r="U89" i="1"/>
  <c r="S89" i="1"/>
  <c r="T89" i="1" s="1"/>
  <c r="V91" i="1"/>
  <c r="R91" i="1" s="1"/>
  <c r="U91" i="1"/>
  <c r="S91" i="1"/>
  <c r="T91" i="1" s="1"/>
  <c r="V93" i="1"/>
  <c r="R93" i="1" s="1"/>
  <c r="U93" i="1"/>
  <c r="S93" i="1"/>
  <c r="Q93" i="1" s="1"/>
  <c r="V95" i="1"/>
  <c r="R95" i="1" s="1"/>
  <c r="U95" i="1"/>
  <c r="S95" i="1"/>
  <c r="T95" i="1" s="1"/>
  <c r="V111" i="1"/>
  <c r="U111" i="1"/>
  <c r="S111" i="1"/>
  <c r="T111" i="1" s="1"/>
  <c r="V117" i="1"/>
  <c r="U117" i="1"/>
  <c r="S117" i="1"/>
  <c r="T117" i="1" s="1"/>
  <c r="V121" i="1"/>
  <c r="U121" i="1"/>
  <c r="S121" i="1"/>
  <c r="V123" i="1"/>
  <c r="R123" i="1" s="1"/>
  <c r="U123" i="1"/>
  <c r="S123" i="1"/>
  <c r="T123" i="1" s="1"/>
  <c r="V125" i="1"/>
  <c r="R125" i="1" s="1"/>
  <c r="U125" i="1"/>
  <c r="S125" i="1"/>
  <c r="T125" i="1" s="1"/>
  <c r="V129" i="1"/>
  <c r="R129" i="1" s="1"/>
  <c r="U129" i="1"/>
  <c r="S129" i="1"/>
  <c r="T129" i="1" s="1"/>
  <c r="V153" i="1"/>
  <c r="U153" i="1"/>
  <c r="S153" i="1"/>
  <c r="T153" i="1" s="1"/>
  <c r="V157" i="1"/>
  <c r="R157" i="1" s="1"/>
  <c r="U157" i="1"/>
  <c r="S157" i="1"/>
  <c r="V161" i="1"/>
  <c r="R161" i="1" s="1"/>
  <c r="U161" i="1"/>
  <c r="S161" i="1"/>
  <c r="T161" i="1" s="1"/>
  <c r="V171" i="1"/>
  <c r="R171" i="1" s="1"/>
  <c r="U171" i="1"/>
  <c r="S171" i="1"/>
  <c r="T171" i="1" s="1"/>
  <c r="V183" i="1"/>
  <c r="R183" i="1" s="1"/>
  <c r="U183" i="1"/>
  <c r="S183" i="1"/>
  <c r="T183" i="1" s="1"/>
  <c r="V207" i="1"/>
  <c r="R207" i="1" s="1"/>
  <c r="U207" i="1"/>
  <c r="S207" i="1"/>
  <c r="T207" i="1" s="1"/>
  <c r="V211" i="1"/>
  <c r="R211" i="1" s="1"/>
  <c r="U211" i="1"/>
  <c r="S211" i="1"/>
  <c r="T211" i="1" s="1"/>
  <c r="V217" i="1"/>
  <c r="U217" i="1"/>
  <c r="S217" i="1"/>
  <c r="T217" i="1" s="1"/>
  <c r="V221" i="1"/>
  <c r="R221" i="1" s="1"/>
  <c r="U221" i="1"/>
  <c r="S221" i="1"/>
  <c r="T221" i="1" s="1"/>
  <c r="V225" i="1"/>
  <c r="R225" i="1" s="1"/>
  <c r="U225" i="1"/>
  <c r="S225" i="1"/>
  <c r="T225" i="1" s="1"/>
  <c r="V243" i="1"/>
  <c r="R243" i="1" s="1"/>
  <c r="U243" i="1"/>
  <c r="S243" i="1"/>
  <c r="T243" i="1" s="1"/>
  <c r="V251" i="1"/>
  <c r="R251" i="1" s="1"/>
  <c r="U251" i="1"/>
  <c r="S251" i="1"/>
  <c r="T251" i="1" s="1"/>
  <c r="V255" i="1"/>
  <c r="R255" i="1" s="1"/>
  <c r="U255" i="1"/>
  <c r="S255" i="1"/>
  <c r="T255" i="1" s="1"/>
  <c r="V267" i="1"/>
  <c r="R267" i="1" s="1"/>
  <c r="U267" i="1"/>
  <c r="S267" i="1"/>
  <c r="T267" i="1" s="1"/>
  <c r="V3" i="1"/>
  <c r="R3" i="1" s="1"/>
  <c r="U3" i="1"/>
  <c r="S3" i="1"/>
  <c r="V6" i="1"/>
  <c r="R6" i="1" s="1"/>
  <c r="U6" i="1"/>
  <c r="S6" i="1"/>
  <c r="T6" i="1" s="1"/>
  <c r="V8" i="1"/>
  <c r="U8" i="1"/>
  <c r="S8" i="1"/>
  <c r="T8" i="1" s="1"/>
  <c r="V12" i="1"/>
  <c r="R12" i="1" s="1"/>
  <c r="U12" i="1"/>
  <c r="S12" i="1"/>
  <c r="V16" i="1"/>
  <c r="R16" i="1" s="1"/>
  <c r="U16" i="1"/>
  <c r="S16" i="1"/>
  <c r="T16" i="1" s="1"/>
  <c r="V20" i="1"/>
  <c r="R20" i="1" s="1"/>
  <c r="U20" i="1"/>
  <c r="S20" i="1"/>
  <c r="T20" i="1" s="1"/>
  <c r="V24" i="1"/>
  <c r="U24" i="1"/>
  <c r="S24" i="1"/>
  <c r="T24" i="1" s="1"/>
  <c r="V28" i="1"/>
  <c r="R28" i="1" s="1"/>
  <c r="U28" i="1"/>
  <c r="S28" i="1"/>
  <c r="T28" i="1" s="1"/>
  <c r="V32" i="1"/>
  <c r="R32" i="1" s="1"/>
  <c r="U32" i="1"/>
  <c r="S32" i="1"/>
  <c r="Q32" i="1" s="1"/>
  <c r="V36" i="1"/>
  <c r="R36" i="1" s="1"/>
  <c r="U36" i="1"/>
  <c r="S36" i="1"/>
  <c r="T36" i="1" s="1"/>
  <c r="V40" i="1"/>
  <c r="R40" i="1" s="1"/>
  <c r="U40" i="1"/>
  <c r="S40" i="1"/>
  <c r="T40" i="1" s="1"/>
  <c r="V46" i="1"/>
  <c r="R46" i="1" s="1"/>
  <c r="U46" i="1"/>
  <c r="S46" i="1"/>
  <c r="T46" i="1" s="1"/>
  <c r="V48" i="1"/>
  <c r="R48" i="1" s="1"/>
  <c r="U48" i="1"/>
  <c r="S48" i="1"/>
  <c r="T48" i="1" s="1"/>
  <c r="V52" i="1"/>
  <c r="R52" i="1" s="1"/>
  <c r="U52" i="1"/>
  <c r="S52" i="1"/>
  <c r="T52" i="1" s="1"/>
  <c r="V62" i="1"/>
  <c r="R62" i="1" s="1"/>
  <c r="U62" i="1"/>
  <c r="S62" i="1"/>
  <c r="T62" i="1" s="1"/>
  <c r="V66" i="1"/>
  <c r="R66" i="1" s="1"/>
  <c r="U66" i="1"/>
  <c r="S66" i="1"/>
  <c r="T66" i="1" s="1"/>
  <c r="V72" i="1"/>
  <c r="R72" i="1" s="1"/>
  <c r="U72" i="1"/>
  <c r="S72" i="1"/>
  <c r="T72" i="1" s="1"/>
  <c r="V88" i="1"/>
  <c r="R88" i="1" s="1"/>
  <c r="U88" i="1"/>
  <c r="S88" i="1"/>
  <c r="T88" i="1" s="1"/>
  <c r="V92" i="1"/>
  <c r="R92" i="1" s="1"/>
  <c r="U92" i="1"/>
  <c r="S92" i="1"/>
  <c r="Q92" i="1" s="1"/>
  <c r="V96" i="1"/>
  <c r="R96" i="1" s="1"/>
  <c r="U96" i="1"/>
  <c r="S96" i="1"/>
  <c r="T96" i="1" s="1"/>
  <c r="V108" i="1"/>
  <c r="R108" i="1" s="1"/>
  <c r="U108" i="1"/>
  <c r="S108" i="1"/>
  <c r="T108" i="1" s="1"/>
  <c r="V116" i="1"/>
  <c r="R116" i="1" s="1"/>
  <c r="U116" i="1"/>
  <c r="S116" i="1"/>
  <c r="T116" i="1" s="1"/>
  <c r="V120" i="1"/>
  <c r="R120" i="1" s="1"/>
  <c r="U120" i="1"/>
  <c r="S120" i="1"/>
  <c r="T120" i="1" s="1"/>
  <c r="V128" i="1"/>
  <c r="R128" i="1" s="1"/>
  <c r="U128" i="1"/>
  <c r="S128" i="1"/>
  <c r="Q128" i="1" s="1"/>
  <c r="V132" i="1"/>
  <c r="R132" i="1" s="1"/>
  <c r="U132" i="1"/>
  <c r="S132" i="1"/>
  <c r="T132" i="1" s="1"/>
  <c r="V138" i="1"/>
  <c r="U138" i="1"/>
  <c r="S138" i="1"/>
  <c r="T138" i="1" s="1"/>
  <c r="V146" i="1"/>
  <c r="R146" i="1" s="1"/>
  <c r="U146" i="1"/>
  <c r="S146" i="1"/>
  <c r="Q146" i="1" s="1"/>
  <c r="V156" i="1"/>
  <c r="U156" i="1"/>
  <c r="S156" i="1"/>
  <c r="T156" i="1" s="1"/>
  <c r="V160" i="1"/>
  <c r="U160" i="1"/>
  <c r="S160" i="1"/>
  <c r="T160" i="1" s="1"/>
  <c r="V164" i="1"/>
  <c r="R164" i="1" s="1"/>
  <c r="U164" i="1"/>
  <c r="S164" i="1"/>
  <c r="Q164" i="1" s="1"/>
  <c r="V174" i="1"/>
  <c r="R174" i="1" s="1"/>
  <c r="U174" i="1"/>
  <c r="S174" i="1"/>
  <c r="Q174" i="1" s="1"/>
  <c r="V182" i="1"/>
  <c r="U182" i="1"/>
  <c r="S182" i="1"/>
  <c r="V202" i="1"/>
  <c r="R202" i="1" s="1"/>
  <c r="U202" i="1"/>
  <c r="S202" i="1"/>
  <c r="T202" i="1" s="1"/>
  <c r="V210" i="1"/>
  <c r="R210" i="1" s="1"/>
  <c r="U210" i="1"/>
  <c r="S210" i="1"/>
  <c r="T210" i="1" s="1"/>
  <c r="V218" i="1"/>
  <c r="R218" i="1" s="1"/>
  <c r="U218" i="1"/>
  <c r="S218" i="1"/>
  <c r="Q218" i="1" s="1"/>
  <c r="V224" i="1"/>
  <c r="R224" i="1" s="1"/>
  <c r="U224" i="1"/>
  <c r="S224" i="1"/>
  <c r="Q224" i="1" s="1"/>
  <c r="V226" i="1"/>
  <c r="R226" i="1" s="1"/>
  <c r="U226" i="1"/>
  <c r="S226" i="1"/>
  <c r="T226" i="1" s="1"/>
  <c r="V238" i="1"/>
  <c r="U238" i="1"/>
  <c r="S238" i="1"/>
  <c r="T238" i="1" s="1"/>
  <c r="V246" i="1"/>
  <c r="R246" i="1" s="1"/>
  <c r="U246" i="1"/>
  <c r="S246" i="1"/>
  <c r="Q246" i="1" s="1"/>
  <c r="V254" i="1"/>
  <c r="R254" i="1" s="1"/>
  <c r="U254" i="1"/>
  <c r="S254" i="1"/>
  <c r="T254" i="1" s="1"/>
  <c r="V256" i="1"/>
  <c r="R256" i="1" s="1"/>
  <c r="U256" i="1"/>
  <c r="S256" i="1"/>
  <c r="Q256" i="1" s="1"/>
  <c r="V264" i="1"/>
  <c r="R264" i="1" s="1"/>
  <c r="U264" i="1"/>
  <c r="S264" i="1"/>
  <c r="T264" i="1" s="1"/>
  <c r="V266" i="1"/>
  <c r="R266" i="1" s="1"/>
  <c r="U266" i="1"/>
  <c r="S266" i="1"/>
  <c r="T266" i="1" s="1"/>
  <c r="V274" i="1"/>
  <c r="R274" i="1" s="1"/>
  <c r="U274" i="1"/>
  <c r="S274" i="1"/>
  <c r="Q274" i="1" s="1"/>
  <c r="V18" i="1"/>
  <c r="R18" i="1" s="1"/>
  <c r="U18" i="1"/>
  <c r="S18" i="1"/>
  <c r="T18" i="1" s="1"/>
  <c r="V22" i="1"/>
  <c r="R22" i="1" s="1"/>
  <c r="U22" i="1"/>
  <c r="S22" i="1"/>
  <c r="T22" i="1" s="1"/>
  <c r="V34" i="1"/>
  <c r="R34" i="1" s="1"/>
  <c r="U34" i="1"/>
  <c r="S34" i="1"/>
  <c r="Q34" i="1" s="1"/>
  <c r="V50" i="1"/>
  <c r="R50" i="1" s="1"/>
  <c r="U50" i="1"/>
  <c r="S50" i="1"/>
  <c r="V70" i="1"/>
  <c r="R70" i="1" s="1"/>
  <c r="U70" i="1"/>
  <c r="S70" i="1"/>
  <c r="T70" i="1" s="1"/>
  <c r="V82" i="1"/>
  <c r="R82" i="1" s="1"/>
  <c r="U82" i="1"/>
  <c r="S82" i="1"/>
  <c r="Q82" i="1" s="1"/>
  <c r="V86" i="1"/>
  <c r="R86" i="1" s="1"/>
  <c r="U86" i="1"/>
  <c r="S86" i="1"/>
  <c r="T86" i="1" s="1"/>
  <c r="V90" i="1"/>
  <c r="R90" i="1" s="1"/>
  <c r="U90" i="1"/>
  <c r="S90" i="1"/>
  <c r="T90" i="1" s="1"/>
  <c r="V94" i="1"/>
  <c r="R94" i="1" s="1"/>
  <c r="U94" i="1"/>
  <c r="S94" i="1"/>
  <c r="Q94" i="1" s="1"/>
  <c r="V98" i="1"/>
  <c r="R98" i="1" s="1"/>
  <c r="U98" i="1"/>
  <c r="S98" i="1"/>
  <c r="Q98" i="1" s="1"/>
  <c r="V106" i="1"/>
  <c r="R106" i="1" s="1"/>
  <c r="U106" i="1"/>
  <c r="S106" i="1"/>
  <c r="T106" i="1" s="1"/>
  <c r="V110" i="1"/>
  <c r="R110" i="1" s="1"/>
  <c r="U110" i="1"/>
  <c r="S110" i="1"/>
  <c r="Q110" i="1" s="1"/>
  <c r="V114" i="1"/>
  <c r="R114" i="1" s="1"/>
  <c r="U114" i="1"/>
  <c r="S114" i="1"/>
  <c r="Q114" i="1" s="1"/>
  <c r="V118" i="1"/>
  <c r="R118" i="1" s="1"/>
  <c r="U118" i="1"/>
  <c r="S118" i="1"/>
  <c r="T118" i="1" s="1"/>
  <c r="V130" i="1"/>
  <c r="R130" i="1" s="1"/>
  <c r="U130" i="1"/>
  <c r="S130" i="1"/>
  <c r="Q130" i="1" s="1"/>
  <c r="V144" i="1"/>
  <c r="R144" i="1" s="1"/>
  <c r="U144" i="1"/>
  <c r="S144" i="1"/>
  <c r="V148" i="1"/>
  <c r="R148" i="1" s="1"/>
  <c r="U148" i="1"/>
  <c r="S148" i="1"/>
  <c r="T148" i="1" s="1"/>
  <c r="V154" i="1"/>
  <c r="U154" i="1"/>
  <c r="S154" i="1"/>
  <c r="Q154" i="1" s="1"/>
  <c r="V162" i="1"/>
  <c r="R162" i="1" s="1"/>
  <c r="U162" i="1"/>
  <c r="S162" i="1"/>
  <c r="Q162" i="1" s="1"/>
  <c r="V172" i="1"/>
  <c r="R172" i="1" s="1"/>
  <c r="U172" i="1"/>
  <c r="S172" i="1"/>
  <c r="T172" i="1" s="1"/>
  <c r="V184" i="1"/>
  <c r="R184" i="1" s="1"/>
  <c r="U184" i="1"/>
  <c r="S184" i="1"/>
  <c r="T184" i="1" s="1"/>
  <c r="V190" i="1"/>
  <c r="R190" i="1" s="1"/>
  <c r="U190" i="1"/>
  <c r="S190" i="1"/>
  <c r="Q190" i="1" s="1"/>
  <c r="V208" i="1"/>
  <c r="R208" i="1" s="1"/>
  <c r="U208" i="1"/>
  <c r="S208" i="1"/>
  <c r="T208" i="1" s="1"/>
  <c r="V212" i="1"/>
  <c r="R212" i="1" s="1"/>
  <c r="U212" i="1"/>
  <c r="S212" i="1"/>
  <c r="Q212" i="1" s="1"/>
  <c r="V220" i="1"/>
  <c r="R220" i="1" s="1"/>
  <c r="U220" i="1"/>
  <c r="S220" i="1"/>
  <c r="T220" i="1" s="1"/>
  <c r="V222" i="1"/>
  <c r="U222" i="1"/>
  <c r="S222" i="1"/>
  <c r="T222" i="1" s="1"/>
  <c r="V228" i="1"/>
  <c r="R228" i="1" s="1"/>
  <c r="U228" i="1"/>
  <c r="S228" i="1"/>
  <c r="Q228" i="1" s="1"/>
  <c r="V234" i="1"/>
  <c r="U234" i="1"/>
  <c r="S234" i="1"/>
  <c r="T234" i="1" s="1"/>
  <c r="V248" i="1"/>
  <c r="R248" i="1" s="1"/>
  <c r="U248" i="1"/>
  <c r="S248" i="1"/>
  <c r="Q248" i="1" s="1"/>
  <c r="V252" i="1"/>
  <c r="R252" i="1" s="1"/>
  <c r="U252" i="1"/>
  <c r="S252" i="1"/>
  <c r="T252" i="1" s="1"/>
  <c r="V262" i="1"/>
  <c r="R262" i="1" s="1"/>
  <c r="U262" i="1"/>
  <c r="S262" i="1"/>
  <c r="Q262" i="1" s="1"/>
  <c r="V272" i="1"/>
  <c r="R272" i="1" s="1"/>
  <c r="U272" i="1"/>
  <c r="S272" i="1"/>
  <c r="Q272" i="1" s="1"/>
  <c r="V276" i="1"/>
  <c r="R276" i="1" s="1"/>
  <c r="U276" i="1"/>
  <c r="S276" i="1"/>
  <c r="M131" i="1"/>
  <c r="I131" i="1" s="1"/>
  <c r="L131" i="1"/>
  <c r="M139" i="1"/>
  <c r="I139" i="1" s="1"/>
  <c r="L139" i="1"/>
  <c r="M159" i="1"/>
  <c r="I159" i="1" s="1"/>
  <c r="L159" i="1"/>
  <c r="M163" i="1"/>
  <c r="I163" i="1" s="1"/>
  <c r="L163" i="1"/>
  <c r="M173" i="1"/>
  <c r="L173" i="1"/>
  <c r="M185" i="1"/>
  <c r="I185" i="1" s="1"/>
  <c r="L185" i="1"/>
  <c r="M193" i="1"/>
  <c r="L193" i="1"/>
  <c r="M195" i="1"/>
  <c r="I195" i="1" s="1"/>
  <c r="L195" i="1"/>
  <c r="M199" i="1"/>
  <c r="I199" i="1" s="1"/>
  <c r="L199" i="1"/>
  <c r="M201" i="1"/>
  <c r="I201" i="1" s="1"/>
  <c r="L201" i="1"/>
  <c r="M205" i="1"/>
  <c r="I205" i="1" s="1"/>
  <c r="L205" i="1"/>
  <c r="M209" i="1"/>
  <c r="I209" i="1" s="1"/>
  <c r="L209" i="1"/>
  <c r="M219" i="1"/>
  <c r="I219" i="1" s="1"/>
  <c r="L219" i="1"/>
  <c r="M223" i="1"/>
  <c r="I223" i="1" s="1"/>
  <c r="L223" i="1"/>
  <c r="M227" i="1"/>
  <c r="I227" i="1" s="1"/>
  <c r="L227" i="1"/>
  <c r="M231" i="1"/>
  <c r="I231" i="1" s="1"/>
  <c r="L231" i="1"/>
  <c r="M239" i="1"/>
  <c r="I239" i="1" s="1"/>
  <c r="L239" i="1"/>
  <c r="M241" i="1"/>
  <c r="I241" i="1" s="1"/>
  <c r="L241" i="1"/>
  <c r="M245" i="1"/>
  <c r="I245" i="1" s="1"/>
  <c r="L245" i="1"/>
  <c r="M253" i="1"/>
  <c r="I253" i="1" s="1"/>
  <c r="L253" i="1"/>
  <c r="M259" i="1"/>
  <c r="I259" i="1" s="1"/>
  <c r="L259" i="1"/>
  <c r="M263" i="1"/>
  <c r="I263" i="1" s="1"/>
  <c r="L263" i="1"/>
  <c r="M265" i="1"/>
  <c r="L265" i="1"/>
  <c r="M269" i="1"/>
  <c r="I269" i="1" s="1"/>
  <c r="L269" i="1"/>
  <c r="M277" i="1"/>
  <c r="I277" i="1" s="1"/>
  <c r="L277" i="1"/>
  <c r="M71" i="1"/>
  <c r="L71" i="1"/>
  <c r="M75" i="1"/>
  <c r="I75" i="1" s="1"/>
  <c r="L75" i="1"/>
  <c r="M83" i="1"/>
  <c r="I83" i="1" s="1"/>
  <c r="L83" i="1"/>
  <c r="M85" i="1"/>
  <c r="I85" i="1" s="1"/>
  <c r="L85" i="1"/>
  <c r="M97" i="1"/>
  <c r="I97" i="1" s="1"/>
  <c r="L97" i="1"/>
  <c r="M99" i="1"/>
  <c r="I99" i="1" s="1"/>
  <c r="L99" i="1"/>
  <c r="M103" i="1"/>
  <c r="I103" i="1" s="1"/>
  <c r="L103" i="1"/>
  <c r="M105" i="1"/>
  <c r="I105" i="1" s="1"/>
  <c r="L105" i="1"/>
  <c r="M107" i="1"/>
  <c r="I107" i="1" s="1"/>
  <c r="L107" i="1"/>
  <c r="M109" i="1"/>
  <c r="L109" i="1"/>
  <c r="M113" i="1"/>
  <c r="I113" i="1" s="1"/>
  <c r="L113" i="1"/>
  <c r="M115" i="1"/>
  <c r="I115" i="1" s="1"/>
  <c r="L115" i="1"/>
  <c r="M119" i="1"/>
  <c r="I119" i="1" s="1"/>
  <c r="L119" i="1"/>
  <c r="M133" i="1"/>
  <c r="I133" i="1" s="1"/>
  <c r="L133" i="1"/>
  <c r="M137" i="1"/>
  <c r="I137" i="1" s="1"/>
  <c r="L137" i="1"/>
  <c r="M141" i="1"/>
  <c r="I141" i="1" s="1"/>
  <c r="L141" i="1"/>
  <c r="M147" i="1"/>
  <c r="I147" i="1" s="1"/>
  <c r="L147" i="1"/>
  <c r="M165" i="1"/>
  <c r="I165" i="1" s="1"/>
  <c r="L165" i="1"/>
  <c r="M169" i="1"/>
  <c r="I169" i="1" s="1"/>
  <c r="L169" i="1"/>
  <c r="M175" i="1"/>
  <c r="I175" i="1" s="1"/>
  <c r="L175" i="1"/>
  <c r="M177" i="1"/>
  <c r="I177" i="1" s="1"/>
  <c r="L177" i="1"/>
  <c r="M187" i="1"/>
  <c r="I187" i="1" s="1"/>
  <c r="L187" i="1"/>
  <c r="M191" i="1"/>
  <c r="I191" i="1" s="1"/>
  <c r="L191" i="1"/>
  <c r="M197" i="1"/>
  <c r="I197" i="1" s="1"/>
  <c r="L197" i="1"/>
  <c r="M203" i="1"/>
  <c r="I203" i="1" s="1"/>
  <c r="L203" i="1"/>
  <c r="M213" i="1"/>
  <c r="I213" i="1" s="1"/>
  <c r="L213" i="1"/>
  <c r="M229" i="1"/>
  <c r="I229" i="1" s="1"/>
  <c r="L229" i="1"/>
  <c r="M233" i="1"/>
  <c r="I233" i="1" s="1"/>
  <c r="L233" i="1"/>
  <c r="M237" i="1"/>
  <c r="I237" i="1" s="1"/>
  <c r="L237" i="1"/>
  <c r="M247" i="1"/>
  <c r="I247" i="1" s="1"/>
  <c r="L247" i="1"/>
  <c r="M257" i="1"/>
  <c r="I257" i="1" s="1"/>
  <c r="L257" i="1"/>
  <c r="M261" i="1"/>
  <c r="I261" i="1" s="1"/>
  <c r="L261" i="1"/>
  <c r="M273" i="1"/>
  <c r="I273" i="1" s="1"/>
  <c r="L273" i="1"/>
  <c r="M54" i="1"/>
  <c r="I54" i="1" s="1"/>
  <c r="L54" i="1"/>
  <c r="J58" i="1"/>
  <c r="K58" i="1" s="1"/>
  <c r="M58" i="1"/>
  <c r="I58" i="1" s="1"/>
  <c r="L58" i="1"/>
  <c r="M68" i="1"/>
  <c r="I68" i="1" s="1"/>
  <c r="L68" i="1"/>
  <c r="M74" i="1"/>
  <c r="I74" i="1" s="1"/>
  <c r="L74" i="1"/>
  <c r="M78" i="1"/>
  <c r="I78" i="1" s="1"/>
  <c r="L78" i="1"/>
  <c r="M80" i="1"/>
  <c r="I80" i="1" s="1"/>
  <c r="L80" i="1"/>
  <c r="M84" i="1"/>
  <c r="I84" i="1" s="1"/>
  <c r="L84" i="1"/>
  <c r="J100" i="1"/>
  <c r="K100" i="1" s="1"/>
  <c r="M100" i="1"/>
  <c r="L100" i="1"/>
  <c r="M102" i="1"/>
  <c r="I102" i="1" s="1"/>
  <c r="L102" i="1"/>
  <c r="M112" i="1"/>
  <c r="I112" i="1" s="1"/>
  <c r="L112" i="1"/>
  <c r="M122" i="1"/>
  <c r="I122" i="1" s="1"/>
  <c r="L122" i="1"/>
  <c r="M126" i="1"/>
  <c r="I126" i="1" s="1"/>
  <c r="L126" i="1"/>
  <c r="J134" i="1"/>
  <c r="K134" i="1" s="1"/>
  <c r="M134" i="1"/>
  <c r="I134" i="1" s="1"/>
  <c r="L134" i="1"/>
  <c r="M142" i="1"/>
  <c r="I142" i="1" s="1"/>
  <c r="L142" i="1"/>
  <c r="M150" i="1"/>
  <c r="L150" i="1"/>
  <c r="J152" i="1"/>
  <c r="K152" i="1" s="1"/>
  <c r="M152" i="1"/>
  <c r="I152" i="1" s="1"/>
  <c r="L152" i="1"/>
  <c r="M168" i="1"/>
  <c r="I168" i="1" s="1"/>
  <c r="L168" i="1"/>
  <c r="M170" i="1"/>
  <c r="L170" i="1"/>
  <c r="M178" i="1"/>
  <c r="I178" i="1" s="1"/>
  <c r="L178" i="1"/>
  <c r="M186" i="1"/>
  <c r="I186" i="1" s="1"/>
  <c r="L186" i="1"/>
  <c r="M188" i="1"/>
  <c r="I188" i="1" s="1"/>
  <c r="L188" i="1"/>
  <c r="M192" i="1"/>
  <c r="I192" i="1" s="1"/>
  <c r="L192" i="1"/>
  <c r="M196" i="1"/>
  <c r="I196" i="1" s="1"/>
  <c r="L196" i="1"/>
  <c r="M198" i="1"/>
  <c r="I198" i="1" s="1"/>
  <c r="L198" i="1"/>
  <c r="M206" i="1"/>
  <c r="I206" i="1" s="1"/>
  <c r="L206" i="1"/>
  <c r="M214" i="1"/>
  <c r="I214" i="1" s="1"/>
  <c r="L214" i="1"/>
  <c r="M230" i="1"/>
  <c r="I230" i="1" s="1"/>
  <c r="L230" i="1"/>
  <c r="M232" i="1"/>
  <c r="L232" i="1"/>
  <c r="L236" i="1"/>
  <c r="M236" i="1"/>
  <c r="I236" i="1" s="1"/>
  <c r="M242" i="1"/>
  <c r="I242" i="1" s="1"/>
  <c r="L242" i="1"/>
  <c r="M250" i="1"/>
  <c r="I250" i="1" s="1"/>
  <c r="L250" i="1"/>
  <c r="M260" i="1"/>
  <c r="I260" i="1" s="1"/>
  <c r="L260" i="1"/>
  <c r="L270" i="1"/>
  <c r="M270" i="1"/>
  <c r="J4" i="1"/>
  <c r="K4" i="1" s="1"/>
  <c r="M4" i="1"/>
  <c r="I4" i="1" s="1"/>
  <c r="L4" i="1"/>
  <c r="M10" i="1"/>
  <c r="I10" i="1" s="1"/>
  <c r="L10" i="1"/>
  <c r="M14" i="1"/>
  <c r="L14" i="1"/>
  <c r="M26" i="1"/>
  <c r="I26" i="1" s="1"/>
  <c r="L26" i="1"/>
  <c r="M30" i="1"/>
  <c r="I30" i="1" s="1"/>
  <c r="L30" i="1"/>
  <c r="J38" i="1"/>
  <c r="K38" i="1" s="1"/>
  <c r="M38" i="1"/>
  <c r="I38" i="1" s="1"/>
  <c r="L38" i="1"/>
  <c r="M42" i="1"/>
  <c r="L42" i="1"/>
  <c r="M44" i="1"/>
  <c r="I44" i="1" s="1"/>
  <c r="L44" i="1"/>
  <c r="M56" i="1"/>
  <c r="I56" i="1" s="1"/>
  <c r="L56" i="1"/>
  <c r="M60" i="1"/>
  <c r="I60" i="1" s="1"/>
  <c r="L60" i="1"/>
  <c r="M64" i="1"/>
  <c r="I64" i="1" s="1"/>
  <c r="L64" i="1"/>
  <c r="M76" i="1"/>
  <c r="I76" i="1" s="1"/>
  <c r="L76" i="1"/>
  <c r="M104" i="1"/>
  <c r="I104" i="1" s="1"/>
  <c r="L104" i="1"/>
  <c r="M124" i="1"/>
  <c r="I124" i="1" s="1"/>
  <c r="L124" i="1"/>
  <c r="M136" i="1"/>
  <c r="I136" i="1" s="1"/>
  <c r="L136" i="1"/>
  <c r="M140" i="1"/>
  <c r="I140" i="1" s="1"/>
  <c r="L140" i="1"/>
  <c r="M158" i="1"/>
  <c r="I158" i="1" s="1"/>
  <c r="L158" i="1"/>
  <c r="J166" i="1"/>
  <c r="K166" i="1" s="1"/>
  <c r="M166" i="1"/>
  <c r="I166" i="1" s="1"/>
  <c r="L166" i="1"/>
  <c r="M176" i="1"/>
  <c r="I176" i="1" s="1"/>
  <c r="L176" i="1"/>
  <c r="M180" i="1"/>
  <c r="I180" i="1" s="1"/>
  <c r="L180" i="1"/>
  <c r="M194" i="1"/>
  <c r="L194" i="1"/>
  <c r="M200" i="1"/>
  <c r="L200" i="1"/>
  <c r="M204" i="1"/>
  <c r="I204" i="1" s="1"/>
  <c r="L204" i="1"/>
  <c r="M216" i="1"/>
  <c r="I216" i="1" s="1"/>
  <c r="L216" i="1"/>
  <c r="L240" i="1"/>
  <c r="M240" i="1"/>
  <c r="I240" i="1" s="1"/>
  <c r="M244" i="1"/>
  <c r="I244" i="1" s="1"/>
  <c r="L244" i="1"/>
  <c r="L258" i="1"/>
  <c r="M258" i="1"/>
  <c r="I258" i="1" s="1"/>
  <c r="M268" i="1"/>
  <c r="I268" i="1" s="1"/>
  <c r="L268" i="1"/>
  <c r="BT3" i="1"/>
  <c r="K3" i="1"/>
  <c r="M101" i="1"/>
  <c r="L101" i="1"/>
  <c r="M127" i="1"/>
  <c r="I127" i="1" s="1"/>
  <c r="L127" i="1"/>
  <c r="M135" i="1"/>
  <c r="I135" i="1" s="1"/>
  <c r="L135" i="1"/>
  <c r="M143" i="1"/>
  <c r="I143" i="1" s="1"/>
  <c r="L143" i="1"/>
  <c r="M145" i="1"/>
  <c r="I145" i="1" s="1"/>
  <c r="L145" i="1"/>
  <c r="M149" i="1"/>
  <c r="I149" i="1" s="1"/>
  <c r="L149" i="1"/>
  <c r="M151" i="1"/>
  <c r="I151" i="1" s="1"/>
  <c r="L151" i="1"/>
  <c r="M155" i="1"/>
  <c r="I155" i="1" s="1"/>
  <c r="L155" i="1"/>
  <c r="M167" i="1"/>
  <c r="L167" i="1"/>
  <c r="M179" i="1"/>
  <c r="I179" i="1" s="1"/>
  <c r="L179" i="1"/>
  <c r="M181" i="1"/>
  <c r="I181" i="1" s="1"/>
  <c r="L181" i="1"/>
  <c r="M189" i="1"/>
  <c r="I189" i="1" s="1"/>
  <c r="L189" i="1"/>
  <c r="M215" i="1"/>
  <c r="I215" i="1" s="1"/>
  <c r="L215" i="1"/>
  <c r="M235" i="1"/>
  <c r="L235" i="1"/>
  <c r="M249" i="1"/>
  <c r="I249" i="1" s="1"/>
  <c r="L249" i="1"/>
  <c r="M271" i="1"/>
  <c r="I271" i="1" s="1"/>
  <c r="L271" i="1"/>
  <c r="M275" i="1"/>
  <c r="I275" i="1" s="1"/>
  <c r="L275" i="1"/>
  <c r="M5" i="1"/>
  <c r="I5" i="1" s="1"/>
  <c r="L5" i="1"/>
  <c r="M7" i="1"/>
  <c r="I7" i="1" s="1"/>
  <c r="L7" i="1"/>
  <c r="M9" i="1"/>
  <c r="L9" i="1"/>
  <c r="M11" i="1"/>
  <c r="I11" i="1" s="1"/>
  <c r="L11" i="1"/>
  <c r="M13" i="1"/>
  <c r="I13" i="1" s="1"/>
  <c r="L13" i="1"/>
  <c r="M15" i="1"/>
  <c r="I15" i="1" s="1"/>
  <c r="L15" i="1"/>
  <c r="M17" i="1"/>
  <c r="I17" i="1" s="1"/>
  <c r="L17" i="1"/>
  <c r="M19" i="1"/>
  <c r="I19" i="1" s="1"/>
  <c r="L19" i="1"/>
  <c r="M21" i="1"/>
  <c r="I21" i="1" s="1"/>
  <c r="L21" i="1"/>
  <c r="M23" i="1"/>
  <c r="I23" i="1" s="1"/>
  <c r="L23" i="1"/>
  <c r="M25" i="1"/>
  <c r="I25" i="1" s="1"/>
  <c r="L25" i="1"/>
  <c r="M27" i="1"/>
  <c r="I27" i="1" s="1"/>
  <c r="L27" i="1"/>
  <c r="M29" i="1"/>
  <c r="I29" i="1" s="1"/>
  <c r="L29" i="1"/>
  <c r="M31" i="1"/>
  <c r="I31" i="1" s="1"/>
  <c r="L31" i="1"/>
  <c r="M33" i="1"/>
  <c r="I33" i="1" s="1"/>
  <c r="L33" i="1"/>
  <c r="M35" i="1"/>
  <c r="I35" i="1" s="1"/>
  <c r="L35" i="1"/>
  <c r="M37" i="1"/>
  <c r="I37" i="1" s="1"/>
  <c r="L37" i="1"/>
  <c r="M39" i="1"/>
  <c r="I39" i="1" s="1"/>
  <c r="L39" i="1"/>
  <c r="M41" i="1"/>
  <c r="I41" i="1" s="1"/>
  <c r="L41" i="1"/>
  <c r="M43" i="1"/>
  <c r="L43" i="1"/>
  <c r="M45" i="1"/>
  <c r="I45" i="1" s="1"/>
  <c r="L45" i="1"/>
  <c r="M47" i="1"/>
  <c r="I47" i="1" s="1"/>
  <c r="L47" i="1"/>
  <c r="M49" i="1"/>
  <c r="I49" i="1" s="1"/>
  <c r="L49" i="1"/>
  <c r="M51" i="1"/>
  <c r="I51" i="1" s="1"/>
  <c r="L51" i="1"/>
  <c r="M53" i="1"/>
  <c r="I53" i="1" s="1"/>
  <c r="L53" i="1"/>
  <c r="M55" i="1"/>
  <c r="I55" i="1" s="1"/>
  <c r="L55" i="1"/>
  <c r="M57" i="1"/>
  <c r="I57" i="1" s="1"/>
  <c r="L57" i="1"/>
  <c r="M59" i="1"/>
  <c r="I59" i="1" s="1"/>
  <c r="L59" i="1"/>
  <c r="M61" i="1"/>
  <c r="I61" i="1" s="1"/>
  <c r="L61" i="1"/>
  <c r="M63" i="1"/>
  <c r="I63" i="1" s="1"/>
  <c r="L63" i="1"/>
  <c r="M65" i="1"/>
  <c r="I65" i="1" s="1"/>
  <c r="L65" i="1"/>
  <c r="M67" i="1"/>
  <c r="I67" i="1" s="1"/>
  <c r="L67" i="1"/>
  <c r="M69" i="1"/>
  <c r="I69" i="1" s="1"/>
  <c r="L69" i="1"/>
  <c r="M73" i="1"/>
  <c r="I73" i="1" s="1"/>
  <c r="L73" i="1"/>
  <c r="M77" i="1"/>
  <c r="I77" i="1" s="1"/>
  <c r="L77" i="1"/>
  <c r="M79" i="1"/>
  <c r="I79" i="1" s="1"/>
  <c r="L79" i="1"/>
  <c r="M81" i="1"/>
  <c r="I81" i="1" s="1"/>
  <c r="L81" i="1"/>
  <c r="M87" i="1"/>
  <c r="I87" i="1" s="1"/>
  <c r="L87" i="1"/>
  <c r="M89" i="1"/>
  <c r="I89" i="1" s="1"/>
  <c r="L89" i="1"/>
  <c r="M91" i="1"/>
  <c r="L91" i="1"/>
  <c r="M93" i="1"/>
  <c r="I93" i="1" s="1"/>
  <c r="L93" i="1"/>
  <c r="M95" i="1"/>
  <c r="I95" i="1" s="1"/>
  <c r="L95" i="1"/>
  <c r="M111" i="1"/>
  <c r="I111" i="1" s="1"/>
  <c r="L111" i="1"/>
  <c r="M117" i="1"/>
  <c r="I117" i="1" s="1"/>
  <c r="L117" i="1"/>
  <c r="M121" i="1"/>
  <c r="I121" i="1" s="1"/>
  <c r="L121" i="1"/>
  <c r="M123" i="1"/>
  <c r="I123" i="1" s="1"/>
  <c r="L123" i="1"/>
  <c r="M125" i="1"/>
  <c r="I125" i="1" s="1"/>
  <c r="L125" i="1"/>
  <c r="M129" i="1"/>
  <c r="I129" i="1" s="1"/>
  <c r="L129" i="1"/>
  <c r="M153" i="1"/>
  <c r="I153" i="1" s="1"/>
  <c r="L153" i="1"/>
  <c r="M157" i="1"/>
  <c r="I157" i="1" s="1"/>
  <c r="L157" i="1"/>
  <c r="M161" i="1"/>
  <c r="I161" i="1" s="1"/>
  <c r="L161" i="1"/>
  <c r="M171" i="1"/>
  <c r="I171" i="1" s="1"/>
  <c r="L171" i="1"/>
  <c r="M183" i="1"/>
  <c r="I183" i="1" s="1"/>
  <c r="L183" i="1"/>
  <c r="M207" i="1"/>
  <c r="I207" i="1" s="1"/>
  <c r="L207" i="1"/>
  <c r="M211" i="1"/>
  <c r="I211" i="1" s="1"/>
  <c r="L211" i="1"/>
  <c r="M217" i="1"/>
  <c r="I217" i="1" s="1"/>
  <c r="L217" i="1"/>
  <c r="M221" i="1"/>
  <c r="I221" i="1" s="1"/>
  <c r="L221" i="1"/>
  <c r="M225" i="1"/>
  <c r="I225" i="1" s="1"/>
  <c r="L225" i="1"/>
  <c r="M243" i="1"/>
  <c r="I243" i="1" s="1"/>
  <c r="L243" i="1"/>
  <c r="M251" i="1"/>
  <c r="I251" i="1" s="1"/>
  <c r="L251" i="1"/>
  <c r="M255" i="1"/>
  <c r="I255" i="1" s="1"/>
  <c r="L255" i="1"/>
  <c r="M267" i="1"/>
  <c r="I267" i="1" s="1"/>
  <c r="L267" i="1"/>
  <c r="M3" i="1"/>
  <c r="M6" i="1"/>
  <c r="I6" i="1" s="1"/>
  <c r="L6" i="1"/>
  <c r="M8" i="1"/>
  <c r="I8" i="1" s="1"/>
  <c r="L8" i="1"/>
  <c r="M12" i="1"/>
  <c r="I12" i="1" s="1"/>
  <c r="L12" i="1"/>
  <c r="M16" i="1"/>
  <c r="I16" i="1" s="1"/>
  <c r="L16" i="1"/>
  <c r="M20" i="1"/>
  <c r="I20" i="1" s="1"/>
  <c r="L20" i="1"/>
  <c r="M24" i="1"/>
  <c r="I24" i="1" s="1"/>
  <c r="L24" i="1"/>
  <c r="M28" i="1"/>
  <c r="I28" i="1" s="1"/>
  <c r="L28" i="1"/>
  <c r="M32" i="1"/>
  <c r="I32" i="1" s="1"/>
  <c r="L32" i="1"/>
  <c r="M36" i="1"/>
  <c r="I36" i="1" s="1"/>
  <c r="L36" i="1"/>
  <c r="M40" i="1"/>
  <c r="I40" i="1" s="1"/>
  <c r="L40" i="1"/>
  <c r="J46" i="1"/>
  <c r="K46" i="1" s="1"/>
  <c r="M46" i="1"/>
  <c r="I46" i="1" s="1"/>
  <c r="L46" i="1"/>
  <c r="M48" i="1"/>
  <c r="I48" i="1" s="1"/>
  <c r="L48" i="1"/>
  <c r="M52" i="1"/>
  <c r="I52" i="1" s="1"/>
  <c r="L52" i="1"/>
  <c r="M62" i="1"/>
  <c r="I62" i="1" s="1"/>
  <c r="L62" i="1"/>
  <c r="M66" i="1"/>
  <c r="I66" i="1" s="1"/>
  <c r="L66" i="1"/>
  <c r="M72" i="1"/>
  <c r="I72" i="1" s="1"/>
  <c r="L72" i="1"/>
  <c r="M88" i="1"/>
  <c r="I88" i="1" s="1"/>
  <c r="L88" i="1"/>
  <c r="M92" i="1"/>
  <c r="I92" i="1" s="1"/>
  <c r="L92" i="1"/>
  <c r="M96" i="1"/>
  <c r="I96" i="1" s="1"/>
  <c r="L96" i="1"/>
  <c r="M108" i="1"/>
  <c r="I108" i="1" s="1"/>
  <c r="L108" i="1"/>
  <c r="M116" i="1"/>
  <c r="I116" i="1" s="1"/>
  <c r="L116" i="1"/>
  <c r="M120" i="1"/>
  <c r="I120" i="1" s="1"/>
  <c r="L120" i="1"/>
  <c r="M128" i="1"/>
  <c r="I128" i="1" s="1"/>
  <c r="L128" i="1"/>
  <c r="M132" i="1"/>
  <c r="L132" i="1"/>
  <c r="M138" i="1"/>
  <c r="I138" i="1" s="1"/>
  <c r="L138" i="1"/>
  <c r="M146" i="1"/>
  <c r="I146" i="1" s="1"/>
  <c r="L146" i="1"/>
  <c r="M156" i="1"/>
  <c r="L156" i="1"/>
  <c r="M160" i="1"/>
  <c r="I160" i="1" s="1"/>
  <c r="L160" i="1"/>
  <c r="M164" i="1"/>
  <c r="I164" i="1" s="1"/>
  <c r="L164" i="1"/>
  <c r="M174" i="1"/>
  <c r="L174" i="1"/>
  <c r="M182" i="1"/>
  <c r="I182" i="1" s="1"/>
  <c r="L182" i="1"/>
  <c r="M202" i="1"/>
  <c r="L202" i="1"/>
  <c r="M210" i="1"/>
  <c r="I210" i="1" s="1"/>
  <c r="L210" i="1"/>
  <c r="M218" i="1"/>
  <c r="I218" i="1" s="1"/>
  <c r="L218" i="1"/>
  <c r="J224" i="1"/>
  <c r="K224" i="1" s="1"/>
  <c r="M224" i="1"/>
  <c r="I224" i="1" s="1"/>
  <c r="L224" i="1"/>
  <c r="M226" i="1"/>
  <c r="I226" i="1" s="1"/>
  <c r="L226" i="1"/>
  <c r="M238" i="1"/>
  <c r="I238" i="1" s="1"/>
  <c r="L238" i="1"/>
  <c r="J246" i="1"/>
  <c r="K246" i="1" s="1"/>
  <c r="L246" i="1"/>
  <c r="M246" i="1"/>
  <c r="I246" i="1" s="1"/>
  <c r="M254" i="1"/>
  <c r="I254" i="1" s="1"/>
  <c r="L254" i="1"/>
  <c r="M256" i="1"/>
  <c r="I256" i="1" s="1"/>
  <c r="L256" i="1"/>
  <c r="L264" i="1"/>
  <c r="M264" i="1"/>
  <c r="I264" i="1" s="1"/>
  <c r="M266" i="1"/>
  <c r="I266" i="1" s="1"/>
  <c r="L266" i="1"/>
  <c r="M274" i="1"/>
  <c r="L274" i="1"/>
  <c r="M18" i="1"/>
  <c r="I18" i="1" s="1"/>
  <c r="L18" i="1"/>
  <c r="J22" i="1"/>
  <c r="H22" i="1" s="1"/>
  <c r="M22" i="1"/>
  <c r="L22" i="1"/>
  <c r="M34" i="1"/>
  <c r="L34" i="1"/>
  <c r="M50" i="1"/>
  <c r="I50" i="1" s="1"/>
  <c r="L50" i="1"/>
  <c r="M70" i="1"/>
  <c r="I70" i="1" s="1"/>
  <c r="L70" i="1"/>
  <c r="J82" i="1"/>
  <c r="K82" i="1" s="1"/>
  <c r="M82" i="1"/>
  <c r="I82" i="1" s="1"/>
  <c r="L82" i="1"/>
  <c r="M86" i="1"/>
  <c r="I86" i="1" s="1"/>
  <c r="L86" i="1"/>
  <c r="M90" i="1"/>
  <c r="I90" i="1" s="1"/>
  <c r="L90" i="1"/>
  <c r="M94" i="1"/>
  <c r="L94" i="1"/>
  <c r="J98" i="1"/>
  <c r="K98" i="1" s="1"/>
  <c r="M98" i="1"/>
  <c r="I98" i="1" s="1"/>
  <c r="L98" i="1"/>
  <c r="M106" i="1"/>
  <c r="I106" i="1" s="1"/>
  <c r="L106" i="1"/>
  <c r="M110" i="1"/>
  <c r="I110" i="1" s="1"/>
  <c r="L110" i="1"/>
  <c r="M114" i="1"/>
  <c r="I114" i="1" s="1"/>
  <c r="L114" i="1"/>
  <c r="M118" i="1"/>
  <c r="I118" i="1" s="1"/>
  <c r="L118" i="1"/>
  <c r="J130" i="1"/>
  <c r="K130" i="1" s="1"/>
  <c r="M130" i="1"/>
  <c r="I130" i="1" s="1"/>
  <c r="L130" i="1"/>
  <c r="J144" i="1"/>
  <c r="M144" i="1"/>
  <c r="I144" i="1" s="1"/>
  <c r="L144" i="1"/>
  <c r="M148" i="1"/>
  <c r="L148" i="1"/>
  <c r="M154" i="1"/>
  <c r="I154" i="1" s="1"/>
  <c r="L154" i="1"/>
  <c r="M162" i="1"/>
  <c r="I162" i="1" s="1"/>
  <c r="L162" i="1"/>
  <c r="M172" i="1"/>
  <c r="I172" i="1" s="1"/>
  <c r="L172" i="1"/>
  <c r="M184" i="1"/>
  <c r="I184" i="1" s="1"/>
  <c r="L184" i="1"/>
  <c r="M190" i="1"/>
  <c r="I190" i="1" s="1"/>
  <c r="L190" i="1"/>
  <c r="M208" i="1"/>
  <c r="I208" i="1" s="1"/>
  <c r="L208" i="1"/>
  <c r="M212" i="1"/>
  <c r="I212" i="1" s="1"/>
  <c r="L212" i="1"/>
  <c r="M220" i="1"/>
  <c r="I220" i="1" s="1"/>
  <c r="L220" i="1"/>
  <c r="M222" i="1"/>
  <c r="I222" i="1" s="1"/>
  <c r="L222" i="1"/>
  <c r="M228" i="1"/>
  <c r="I228" i="1" s="1"/>
  <c r="L228" i="1"/>
  <c r="M234" i="1"/>
  <c r="I234" i="1" s="1"/>
  <c r="L234" i="1"/>
  <c r="M248" i="1"/>
  <c r="L248" i="1"/>
  <c r="L252" i="1"/>
  <c r="M252" i="1"/>
  <c r="I252" i="1" s="1"/>
  <c r="J262" i="1"/>
  <c r="H262" i="1" s="1"/>
  <c r="M262" i="1"/>
  <c r="I262" i="1" s="1"/>
  <c r="L262" i="1"/>
  <c r="M272" i="1"/>
  <c r="I272" i="1" s="1"/>
  <c r="L272" i="1"/>
  <c r="L276" i="1"/>
  <c r="M276" i="1"/>
  <c r="I276" i="1" s="1"/>
  <c r="AM101" i="1"/>
  <c r="J178" i="1"/>
  <c r="K178" i="1" s="1"/>
  <c r="BG221" i="1"/>
  <c r="BH221" i="1" s="1"/>
  <c r="AM26" i="1"/>
  <c r="AN26" i="1" s="1"/>
  <c r="BG65" i="1"/>
  <c r="BH65" i="1" s="1"/>
  <c r="AW138" i="1"/>
  <c r="AX138" i="1" s="1"/>
  <c r="AM57" i="1"/>
  <c r="AM116" i="1"/>
  <c r="AW157" i="1"/>
  <c r="AX157" i="1" s="1"/>
  <c r="BE4" i="1"/>
  <c r="BF4" i="1" s="1"/>
  <c r="BG4" i="1"/>
  <c r="BH4" i="1" s="1"/>
  <c r="BG241" i="1"/>
  <c r="BH241" i="1" s="1"/>
  <c r="AW271" i="1"/>
  <c r="AX271" i="1" s="1"/>
  <c r="AM29" i="1"/>
  <c r="AW103" i="1"/>
  <c r="AX103" i="1" s="1"/>
  <c r="AW107" i="1"/>
  <c r="AX107" i="1" s="1"/>
  <c r="A7" i="8"/>
  <c r="AW131" i="1"/>
  <c r="AX131" i="1" s="1"/>
  <c r="AK173" i="1"/>
  <c r="AL173" i="1" s="1"/>
  <c r="AC189" i="1"/>
  <c r="AD189" i="1" s="1"/>
  <c r="J189" i="1"/>
  <c r="AC13" i="1"/>
  <c r="AD13" i="1" s="1"/>
  <c r="AC115" i="1"/>
  <c r="AD115" i="1" s="1"/>
  <c r="AC219" i="1"/>
  <c r="AD219" i="1" s="1"/>
  <c r="AM77" i="1"/>
  <c r="AN77" i="1" s="1"/>
  <c r="J53" i="1"/>
  <c r="J217" i="1"/>
  <c r="AC165" i="1"/>
  <c r="AD165" i="1" s="1"/>
  <c r="AC177" i="1"/>
  <c r="AD177" i="1" s="1"/>
  <c r="AC247" i="1"/>
  <c r="AD247" i="1" s="1"/>
  <c r="AW67" i="1"/>
  <c r="AX67" i="1" s="1"/>
  <c r="AW117" i="1"/>
  <c r="AX117" i="1" s="1"/>
  <c r="AU223" i="1"/>
  <c r="AV223" i="1" s="1"/>
  <c r="AW223" i="1"/>
  <c r="AX223" i="1" s="1"/>
  <c r="AA227" i="1"/>
  <c r="AB227" i="1" s="1"/>
  <c r="AC227" i="1"/>
  <c r="AD227" i="1" s="1"/>
  <c r="AM21" i="1"/>
  <c r="AC21" i="1"/>
  <c r="AD21" i="1" s="1"/>
  <c r="J29" i="1"/>
  <c r="AU31" i="1"/>
  <c r="AV31" i="1" s="1"/>
  <c r="AU35" i="1"/>
  <c r="AV35" i="1" s="1"/>
  <c r="BG37" i="1"/>
  <c r="BH37" i="1" s="1"/>
  <c r="J37" i="1"/>
  <c r="BG61" i="1"/>
  <c r="BH61" i="1" s="1"/>
  <c r="AM61" i="1"/>
  <c r="J61" i="1"/>
  <c r="K61" i="1" s="1"/>
  <c r="AW73" i="1"/>
  <c r="AX73" i="1" s="1"/>
  <c r="AM73" i="1"/>
  <c r="AN73" i="1" s="1"/>
  <c r="J85" i="1"/>
  <c r="J89" i="1"/>
  <c r="J113" i="1"/>
  <c r="BG113" i="1"/>
  <c r="BH113" i="1" s="1"/>
  <c r="AA119" i="1"/>
  <c r="AB119" i="1" s="1"/>
  <c r="AW153" i="1"/>
  <c r="AX153" i="1" s="1"/>
  <c r="J153" i="1"/>
  <c r="K153" i="1" s="1"/>
  <c r="BE175" i="1"/>
  <c r="BF175" i="1" s="1"/>
  <c r="BG175" i="1"/>
  <c r="BH175" i="1" s="1"/>
  <c r="BE191" i="1"/>
  <c r="BF191" i="1" s="1"/>
  <c r="AW207" i="1"/>
  <c r="AX207" i="1" s="1"/>
  <c r="AM207" i="1"/>
  <c r="AN207" i="1" s="1"/>
  <c r="AC217" i="1"/>
  <c r="AD217" i="1" s="1"/>
  <c r="BG217" i="1"/>
  <c r="AA229" i="1"/>
  <c r="AB229" i="1" s="1"/>
  <c r="BV229" i="1" s="1"/>
  <c r="AM255" i="1"/>
  <c r="AN255" i="1" s="1"/>
  <c r="BG255" i="1"/>
  <c r="BH255" i="1" s="1"/>
  <c r="AA261" i="1"/>
  <c r="AB261" i="1" s="1"/>
  <c r="AW3" i="1"/>
  <c r="AX3" i="1" s="1"/>
  <c r="L3" i="1"/>
  <c r="I3" i="1" s="1"/>
  <c r="J6" i="1"/>
  <c r="BT6" i="1" s="1"/>
  <c r="AM12" i="1"/>
  <c r="AN12" i="1" s="1"/>
  <c r="AK24" i="1"/>
  <c r="AL24" i="1" s="1"/>
  <c r="AM24" i="1"/>
  <c r="AN24" i="1" s="1"/>
  <c r="AM28" i="1"/>
  <c r="AN28" i="1" s="1"/>
  <c r="AU40" i="1"/>
  <c r="AV40" i="1" s="1"/>
  <c r="J54" i="1"/>
  <c r="BG54" i="1"/>
  <c r="BH54" i="1" s="1"/>
  <c r="AM54" i="1"/>
  <c r="AN54" i="1" s="1"/>
  <c r="BG66" i="1"/>
  <c r="BH66" i="1" s="1"/>
  <c r="AC66" i="1"/>
  <c r="AD66" i="1" s="1"/>
  <c r="AC68" i="1"/>
  <c r="AD68" i="1" s="1"/>
  <c r="BG68" i="1"/>
  <c r="BH68" i="1" s="1"/>
  <c r="AK139" i="1"/>
  <c r="AL139" i="1" s="1"/>
  <c r="AM139" i="1"/>
  <c r="AN139" i="1" s="1"/>
  <c r="BG151" i="1"/>
  <c r="BH151" i="1" s="1"/>
  <c r="AC155" i="1"/>
  <c r="AD155" i="1" s="1"/>
  <c r="BG215" i="1"/>
  <c r="BH215" i="1" s="1"/>
  <c r="BG249" i="1"/>
  <c r="BH249" i="1" s="1"/>
  <c r="J249" i="1"/>
  <c r="AC249" i="1"/>
  <c r="AD249" i="1" s="1"/>
  <c r="AW13" i="1"/>
  <c r="AX13" i="1" s="1"/>
  <c r="AM45" i="1"/>
  <c r="BG53" i="1"/>
  <c r="BH53" i="1" s="1"/>
  <c r="AC53" i="1"/>
  <c r="AD53" i="1" s="1"/>
  <c r="AC69" i="1"/>
  <c r="AD69" i="1" s="1"/>
  <c r="J69" i="1"/>
  <c r="BG69" i="1"/>
  <c r="BH69" i="1" s="1"/>
  <c r="AK75" i="1"/>
  <c r="AL75" i="1" s="1"/>
  <c r="AM75" i="1"/>
  <c r="AN75" i="1" s="1"/>
  <c r="AK91" i="1"/>
  <c r="AL91" i="1" s="1"/>
  <c r="AW93" i="1"/>
  <c r="AX93" i="1" s="1"/>
  <c r="BG93" i="1"/>
  <c r="BH93" i="1" s="1"/>
  <c r="AC103" i="1"/>
  <c r="AD103" i="1" s="1"/>
  <c r="AW105" i="1"/>
  <c r="AX105" i="1" s="1"/>
  <c r="AC105" i="1"/>
  <c r="AD105" i="1" s="1"/>
  <c r="J105" i="1"/>
  <c r="J21" i="1"/>
  <c r="J77" i="1"/>
  <c r="H77" i="1" s="1"/>
  <c r="AC125" i="1"/>
  <c r="AD125" i="1" s="1"/>
  <c r="AC201" i="1"/>
  <c r="AD201" i="1" s="1"/>
  <c r="AC5" i="1"/>
  <c r="AD5" i="1" s="1"/>
  <c r="AC163" i="1"/>
  <c r="AD163" i="1" s="1"/>
  <c r="AM74" i="1"/>
  <c r="AN74" i="1" s="1"/>
  <c r="AC80" i="1"/>
  <c r="AD80" i="1" s="1"/>
  <c r="BE88" i="1"/>
  <c r="BF88" i="1" s="1"/>
  <c r="BY88" i="1" s="1"/>
  <c r="AC151" i="1"/>
  <c r="AD151" i="1" s="1"/>
  <c r="BG179" i="1"/>
  <c r="BH179" i="1" s="1"/>
  <c r="AA223" i="1"/>
  <c r="AB223" i="1" s="1"/>
  <c r="AC223" i="1"/>
  <c r="AD223" i="1" s="1"/>
  <c r="BG21" i="1"/>
  <c r="BH21" i="1" s="1"/>
  <c r="AM31" i="1"/>
  <c r="AN31" i="1" s="1"/>
  <c r="AW39" i="1"/>
  <c r="AX39" i="1" s="1"/>
  <c r="AM69" i="1"/>
  <c r="AN69" i="1" s="1"/>
  <c r="AW113" i="1"/>
  <c r="AX113" i="1" s="1"/>
  <c r="AM267" i="1"/>
  <c r="AN267" i="1" s="1"/>
  <c r="AC3" i="1"/>
  <c r="AM16" i="1"/>
  <c r="AN16" i="1" s="1"/>
  <c r="BE40" i="1"/>
  <c r="BF40" i="1" s="1"/>
  <c r="BG78" i="1"/>
  <c r="BH78" i="1" s="1"/>
  <c r="BG199" i="1"/>
  <c r="BH199" i="1" s="1"/>
  <c r="AW227" i="1"/>
  <c r="AX227" i="1" s="1"/>
  <c r="AC277" i="1"/>
  <c r="AD277" i="1" s="1"/>
  <c r="AW7" i="1"/>
  <c r="AX7" i="1" s="1"/>
  <c r="AW31" i="1"/>
  <c r="AX31" i="1" s="1"/>
  <c r="AW237" i="1"/>
  <c r="AX237" i="1" s="1"/>
  <c r="BX152" i="1"/>
  <c r="BY164" i="1"/>
  <c r="BX168" i="1"/>
  <c r="BY188" i="1"/>
  <c r="BW190" i="1"/>
  <c r="BX206" i="1"/>
  <c r="BY218" i="1"/>
  <c r="BW222" i="1"/>
  <c r="BY234" i="1"/>
  <c r="BX239" i="1"/>
  <c r="BX104" i="1"/>
  <c r="BW188" i="1"/>
  <c r="BY246" i="1"/>
  <c r="BW95" i="1"/>
  <c r="BY174" i="1"/>
  <c r="BW4" i="1"/>
  <c r="BX175" i="1"/>
  <c r="AW23" i="1"/>
  <c r="AX23" i="1" s="1"/>
  <c r="AW29" i="1"/>
  <c r="AX29" i="1" s="1"/>
  <c r="AW61" i="1"/>
  <c r="AX61" i="1" s="1"/>
  <c r="AA135" i="1"/>
  <c r="AB135" i="1" s="1"/>
  <c r="AA151" i="1"/>
  <c r="AA245" i="1"/>
  <c r="AB245" i="1" s="1"/>
  <c r="AC245" i="1"/>
  <c r="AD245" i="1" s="1"/>
  <c r="J259" i="1"/>
  <c r="AC259" i="1"/>
  <c r="AD259" i="1" s="1"/>
  <c r="AA5" i="1"/>
  <c r="AU13" i="1"/>
  <c r="AV13" i="1" s="1"/>
  <c r="AM15" i="1"/>
  <c r="AN15" i="1" s="1"/>
  <c r="BE21" i="1"/>
  <c r="BF21" i="1" s="1"/>
  <c r="AU29" i="1"/>
  <c r="AV29" i="1" s="1"/>
  <c r="AA35" i="1"/>
  <c r="AB35" i="1" s="1"/>
  <c r="AK37" i="1"/>
  <c r="AL37" i="1" s="1"/>
  <c r="AM37" i="1"/>
  <c r="AN37" i="1" s="1"/>
  <c r="BE45" i="1"/>
  <c r="BF45" i="1" s="1"/>
  <c r="AM47" i="1"/>
  <c r="AN47" i="1" s="1"/>
  <c r="AA53" i="1"/>
  <c r="AB53" i="1" s="1"/>
  <c r="AW55" i="1"/>
  <c r="AX55" i="1" s="1"/>
  <c r="AU61" i="1"/>
  <c r="AV61" i="1" s="1"/>
  <c r="AM63" i="1"/>
  <c r="AN63" i="1" s="1"/>
  <c r="AK69" i="1"/>
  <c r="AL69" i="1" s="1"/>
  <c r="AA71" i="1"/>
  <c r="AB71" i="1" s="1"/>
  <c r="AC71" i="1"/>
  <c r="AD71" i="1" s="1"/>
  <c r="AU77" i="1"/>
  <c r="AV77" i="1" s="1"/>
  <c r="AW77" i="1"/>
  <c r="AX77" i="1" s="1"/>
  <c r="AA103" i="1"/>
  <c r="AB103" i="1" s="1"/>
  <c r="AA105" i="1"/>
  <c r="AB105" i="1" s="1"/>
  <c r="AA113" i="1"/>
  <c r="AB113" i="1" s="1"/>
  <c r="AC113" i="1"/>
  <c r="AD113" i="1" s="1"/>
  <c r="AC119" i="1"/>
  <c r="AD119" i="1" s="1"/>
  <c r="AW137" i="1"/>
  <c r="AA153" i="1"/>
  <c r="AB153" i="1" s="1"/>
  <c r="AC153" i="1"/>
  <c r="AD153" i="1" s="1"/>
  <c r="AC197" i="1"/>
  <c r="AD197" i="1" s="1"/>
  <c r="AA217" i="1"/>
  <c r="AB217" i="1" s="1"/>
  <c r="AC233" i="1"/>
  <c r="AD233" i="1" s="1"/>
  <c r="AC261" i="1"/>
  <c r="AD261" i="1" s="1"/>
  <c r="AW16" i="1"/>
  <c r="AX16" i="1" s="1"/>
  <c r="AK28" i="1"/>
  <c r="AL28" i="1" s="1"/>
  <c r="AU66" i="1"/>
  <c r="AV66" i="1" s="1"/>
  <c r="AU74" i="1"/>
  <c r="AV74" i="1" s="1"/>
  <c r="AW74" i="1"/>
  <c r="AX74" i="1" s="1"/>
  <c r="J78" i="1"/>
  <c r="AW84" i="1"/>
  <c r="AX84" i="1" s="1"/>
  <c r="J84" i="1"/>
  <c r="AA102" i="1"/>
  <c r="AB102" i="1" s="1"/>
  <c r="BV102" i="1" s="1"/>
  <c r="BE108" i="1"/>
  <c r="BF108" i="1" s="1"/>
  <c r="BG108" i="1"/>
  <c r="BH108" i="1" s="1"/>
  <c r="AK120" i="1"/>
  <c r="AL120" i="1" s="1"/>
  <c r="AM33" i="1"/>
  <c r="AN33" i="1" s="1"/>
  <c r="AC28" i="1"/>
  <c r="AD28" i="1" s="1"/>
  <c r="BG36" i="1"/>
  <c r="BH36" i="1" s="1"/>
  <c r="AW62" i="1"/>
  <c r="AX62" i="1" s="1"/>
  <c r="G11" i="8"/>
  <c r="BE131" i="1"/>
  <c r="BF131" i="1" s="1"/>
  <c r="BG131" i="1"/>
  <c r="BH131" i="1" s="1"/>
  <c r="AU131" i="1"/>
  <c r="AV131" i="1" s="1"/>
  <c r="BE155" i="1"/>
  <c r="BF155" i="1" s="1"/>
  <c r="BG155" i="1"/>
  <c r="BH155" i="1" s="1"/>
  <c r="BE179" i="1"/>
  <c r="BF179" i="1" s="1"/>
  <c r="AK179" i="1"/>
  <c r="AL179" i="1" s="1"/>
  <c r="J195" i="1"/>
  <c r="AW195" i="1"/>
  <c r="AX195" i="1" s="1"/>
  <c r="J199" i="1"/>
  <c r="AM205" i="1"/>
  <c r="AN205" i="1" s="1"/>
  <c r="BG205" i="1"/>
  <c r="BH205" i="1" s="1"/>
  <c r="AU215" i="1"/>
  <c r="AV215" i="1" s="1"/>
  <c r="BE231" i="1"/>
  <c r="BF231" i="1" s="1"/>
  <c r="BG231" i="1"/>
  <c r="BH231" i="1" s="1"/>
  <c r="AU249" i="1"/>
  <c r="AV249" i="1" s="1"/>
  <c r="AW249" i="1"/>
  <c r="AX249" i="1" s="1"/>
  <c r="AM253" i="1"/>
  <c r="AN253" i="1" s="1"/>
  <c r="BG263" i="1"/>
  <c r="BH263" i="1" s="1"/>
  <c r="AM269" i="1"/>
  <c r="AN269" i="1" s="1"/>
  <c r="AW97" i="1"/>
  <c r="AX97" i="1" s="1"/>
  <c r="BG97" i="1"/>
  <c r="BH97" i="1" s="1"/>
  <c r="AU103" i="1"/>
  <c r="AV103" i="1" s="1"/>
  <c r="AU107" i="1"/>
  <c r="AV107" i="1" s="1"/>
  <c r="AU113" i="1"/>
  <c r="AV113" i="1" s="1"/>
  <c r="J115" i="1"/>
  <c r="AM119" i="1"/>
  <c r="AN119" i="1" s="1"/>
  <c r="AM121" i="1"/>
  <c r="AN121" i="1" s="1"/>
  <c r="BG137" i="1"/>
  <c r="BE141" i="1"/>
  <c r="BF141" i="1" s="1"/>
  <c r="AM165" i="1"/>
  <c r="AN165" i="1" s="1"/>
  <c r="AW169" i="1"/>
  <c r="AX169" i="1" s="1"/>
  <c r="AU171" i="1"/>
  <c r="AV171" i="1" s="1"/>
  <c r="AW171" i="1"/>
  <c r="AX171" i="1" s="1"/>
  <c r="J175" i="1"/>
  <c r="J187" i="1"/>
  <c r="AW187" i="1"/>
  <c r="AX187" i="1" s="1"/>
  <c r="J191" i="1"/>
  <c r="BG191" i="1"/>
  <c r="BH191" i="1" s="1"/>
  <c r="AM197" i="1"/>
  <c r="AN197" i="1" s="1"/>
  <c r="AM203" i="1"/>
  <c r="AN203" i="1" s="1"/>
  <c r="AK207" i="1"/>
  <c r="AL207" i="1" s="1"/>
  <c r="AU217" i="1"/>
  <c r="AV217" i="1" s="1"/>
  <c r="AM229" i="1"/>
  <c r="AN229" i="1" s="1"/>
  <c r="BG233" i="1"/>
  <c r="BH233" i="1" s="1"/>
  <c r="BG247" i="1"/>
  <c r="BH247" i="1" s="1"/>
  <c r="AK251" i="1"/>
  <c r="AL251" i="1" s="1"/>
  <c r="BW251" i="1" s="1"/>
  <c r="AK255" i="1"/>
  <c r="AL255" i="1" s="1"/>
  <c r="AM257" i="1"/>
  <c r="AN257" i="1" s="1"/>
  <c r="AK267" i="1"/>
  <c r="AL267" i="1" s="1"/>
  <c r="AU267" i="1"/>
  <c r="AV267" i="1" s="1"/>
  <c r="AW267" i="1"/>
  <c r="AX267" i="1" s="1"/>
  <c r="BE273" i="1"/>
  <c r="BF273" i="1" s="1"/>
  <c r="AW100" i="1"/>
  <c r="AX100" i="1" s="1"/>
  <c r="BE112" i="1"/>
  <c r="BF112" i="1" s="1"/>
  <c r="BG112" i="1"/>
  <c r="BH112" i="1" s="1"/>
  <c r="AW122" i="1"/>
  <c r="AX122" i="1" s="1"/>
  <c r="BG122" i="1"/>
  <c r="BH122" i="1" s="1"/>
  <c r="BE134" i="1"/>
  <c r="BF134" i="1" s="1"/>
  <c r="BG134" i="1"/>
  <c r="BH134" i="1" s="1"/>
  <c r="BG227" i="1"/>
  <c r="BH227" i="1" s="1"/>
  <c r="AM113" i="1"/>
  <c r="AN113" i="1" s="1"/>
  <c r="AC117" i="1"/>
  <c r="AD117" i="1" s="1"/>
  <c r="AC137" i="1"/>
  <c r="AM169" i="1"/>
  <c r="AN169" i="1" s="1"/>
  <c r="AC207" i="1"/>
  <c r="AD207" i="1" s="1"/>
  <c r="BG100" i="1"/>
  <c r="BH100" i="1" s="1"/>
  <c r="AW182" i="1"/>
  <c r="AX182" i="1" s="1"/>
  <c r="AW250" i="1"/>
  <c r="AX250" i="1" s="1"/>
  <c r="BY119" i="1"/>
  <c r="BY104" i="1"/>
  <c r="BX160" i="1"/>
  <c r="BW164" i="1"/>
  <c r="BY212" i="1"/>
  <c r="BY248" i="1"/>
  <c r="BW276" i="1"/>
  <c r="BX82" i="1"/>
  <c r="BW206" i="1"/>
  <c r="BX218" i="1"/>
  <c r="BX274" i="1"/>
  <c r="BW150" i="1"/>
  <c r="BX115" i="1"/>
  <c r="BW92" i="1"/>
  <c r="BW160" i="1"/>
  <c r="BY176" i="1"/>
  <c r="BX196" i="1"/>
  <c r="BY228" i="1"/>
  <c r="BY256" i="1"/>
  <c r="BY272" i="1"/>
  <c r="BX114" i="1"/>
  <c r="BW146" i="1"/>
  <c r="BY150" i="1"/>
  <c r="BX166" i="1"/>
  <c r="BW202" i="1"/>
  <c r="BX222" i="1"/>
  <c r="BY250" i="1"/>
  <c r="BX90" i="1"/>
  <c r="BX272" i="1"/>
  <c r="BY98" i="1"/>
  <c r="BY35" i="1"/>
  <c r="BW59" i="1"/>
  <c r="BY220" i="1"/>
  <c r="BX256" i="1"/>
  <c r="BW141" i="1"/>
  <c r="BW265" i="1"/>
  <c r="BY274" i="1"/>
  <c r="BY56" i="1"/>
  <c r="BY80" i="1"/>
  <c r="BY152" i="1"/>
  <c r="BY168" i="1"/>
  <c r="BX172" i="1"/>
  <c r="BY196" i="1"/>
  <c r="BW244" i="1"/>
  <c r="BY264" i="1"/>
  <c r="BX38" i="1"/>
  <c r="BX98" i="1"/>
  <c r="BY114" i="1"/>
  <c r="BX130" i="1"/>
  <c r="BX154" i="1"/>
  <c r="BY166" i="1"/>
  <c r="BY178" i="1"/>
  <c r="BY198" i="1"/>
  <c r="BY202" i="1"/>
  <c r="BW218" i="1"/>
  <c r="BY258" i="1"/>
  <c r="H200" i="1"/>
  <c r="BT200" i="1"/>
  <c r="H150" i="1"/>
  <c r="BT150" i="1"/>
  <c r="H97" i="1"/>
  <c r="BT97" i="1"/>
  <c r="H121" i="1"/>
  <c r="BT121" i="1"/>
  <c r="H169" i="1"/>
  <c r="BT169" i="1"/>
  <c r="H197" i="1"/>
  <c r="BT197" i="1"/>
  <c r="H241" i="1"/>
  <c r="BT241" i="1"/>
  <c r="H257" i="1"/>
  <c r="BT257" i="1"/>
  <c r="H277" i="1"/>
  <c r="BT277" i="1"/>
  <c r="H10" i="1"/>
  <c r="BT10" i="1"/>
  <c r="H30" i="1"/>
  <c r="BT30" i="1"/>
  <c r="H74" i="1"/>
  <c r="BT74" i="1"/>
  <c r="H122" i="1"/>
  <c r="BT122" i="1"/>
  <c r="H202" i="1"/>
  <c r="BT202" i="1"/>
  <c r="H222" i="1"/>
  <c r="BT222" i="1"/>
  <c r="H212" i="1"/>
  <c r="BT212" i="1"/>
  <c r="H14" i="1"/>
  <c r="BT14" i="1"/>
  <c r="H137" i="1"/>
  <c r="BT137" i="1"/>
  <c r="M15" i="8" s="1"/>
  <c r="H177" i="1"/>
  <c r="BT177" i="1"/>
  <c r="H229" i="1"/>
  <c r="BT229" i="1"/>
  <c r="H245" i="1"/>
  <c r="BT245" i="1"/>
  <c r="H261" i="1"/>
  <c r="BT261" i="1"/>
  <c r="H94" i="1"/>
  <c r="BT94" i="1"/>
  <c r="H132" i="1"/>
  <c r="BT132" i="1"/>
  <c r="H268" i="1"/>
  <c r="BT268" i="1"/>
  <c r="H276" i="1"/>
  <c r="BT276" i="1"/>
  <c r="H250" i="1"/>
  <c r="BT250" i="1"/>
  <c r="H274" i="1"/>
  <c r="BT274" i="1"/>
  <c r="H114" i="1"/>
  <c r="BT114" i="1"/>
  <c r="H209" i="1"/>
  <c r="BT209" i="1"/>
  <c r="H233" i="1"/>
  <c r="BT233" i="1"/>
  <c r="H265" i="1"/>
  <c r="BT265" i="1"/>
  <c r="BT42" i="1"/>
  <c r="H190" i="1"/>
  <c r="BT190" i="1"/>
  <c r="H196" i="1"/>
  <c r="BT196" i="1"/>
  <c r="H164" i="1"/>
  <c r="BT164" i="1"/>
  <c r="H170" i="1"/>
  <c r="BT170" i="1"/>
  <c r="H174" i="1"/>
  <c r="BT174" i="1"/>
  <c r="H186" i="1"/>
  <c r="BT186" i="1"/>
  <c r="H218" i="1"/>
  <c r="BT218" i="1"/>
  <c r="H13" i="1"/>
  <c r="BT13" i="1"/>
  <c r="H45" i="1"/>
  <c r="BT45" i="1"/>
  <c r="H73" i="1"/>
  <c r="BT73" i="1"/>
  <c r="H93" i="1"/>
  <c r="BT93" i="1"/>
  <c r="H117" i="1"/>
  <c r="BT117" i="1"/>
  <c r="H165" i="1"/>
  <c r="BT165" i="1"/>
  <c r="H193" i="1"/>
  <c r="BT193" i="1"/>
  <c r="H213" i="1"/>
  <c r="BT213" i="1"/>
  <c r="H237" i="1"/>
  <c r="BT237" i="1"/>
  <c r="H269" i="1"/>
  <c r="BT269" i="1"/>
  <c r="H110" i="1"/>
  <c r="BT110" i="1"/>
  <c r="H142" i="1"/>
  <c r="BT142" i="1"/>
  <c r="H228" i="1"/>
  <c r="BT228" i="1"/>
  <c r="H248" i="1"/>
  <c r="BT248" i="1"/>
  <c r="H148" i="1"/>
  <c r="BT148" i="1"/>
  <c r="H244" i="1"/>
  <c r="BT244" i="1"/>
  <c r="H206" i="1"/>
  <c r="BT206" i="1"/>
  <c r="H270" i="1"/>
  <c r="BT270" i="1"/>
  <c r="H258" i="1"/>
  <c r="BT258" i="1"/>
  <c r="H160" i="1"/>
  <c r="BT160" i="1"/>
  <c r="J227" i="1"/>
  <c r="K227" i="1" s="1"/>
  <c r="AC149" i="1"/>
  <c r="AD149" i="1" s="1"/>
  <c r="BG269" i="1"/>
  <c r="BH269" i="1" s="1"/>
  <c r="AM97" i="1"/>
  <c r="AN97" i="1" s="1"/>
  <c r="BG118" i="1"/>
  <c r="BH118" i="1" s="1"/>
  <c r="BG225" i="1"/>
  <c r="BH225" i="1" s="1"/>
  <c r="AC33" i="1"/>
  <c r="AD33" i="1" s="1"/>
  <c r="J158" i="1"/>
  <c r="K158" i="1" s="1"/>
  <c r="J133" i="1"/>
  <c r="K133" i="1" s="1"/>
  <c r="AC276" i="1"/>
  <c r="AD276" i="1" s="1"/>
  <c r="AW52" i="1"/>
  <c r="AX52" i="1" s="1"/>
  <c r="BE177" i="1"/>
  <c r="BF177" i="1" s="1"/>
  <c r="AC96" i="1"/>
  <c r="AD96" i="1" s="1"/>
  <c r="BG254" i="1"/>
  <c r="BH254" i="1" s="1"/>
  <c r="BE18" i="1"/>
  <c r="BF18" i="1" s="1"/>
  <c r="AK176" i="1"/>
  <c r="AL176" i="1" s="1"/>
  <c r="AC216" i="1"/>
  <c r="AD216" i="1" s="1"/>
  <c r="BG211" i="1"/>
  <c r="BH211" i="1" s="1"/>
  <c r="BG156" i="1"/>
  <c r="BH156" i="1" s="1"/>
  <c r="AW25" i="1"/>
  <c r="AX25" i="1" s="1"/>
  <c r="AM161" i="1"/>
  <c r="AN161" i="1" s="1"/>
  <c r="AC118" i="1"/>
  <c r="AD118" i="1" s="1"/>
  <c r="AC20" i="1"/>
  <c r="AD20" i="1" s="1"/>
  <c r="AC184" i="1"/>
  <c r="AD184" i="1" s="1"/>
  <c r="AW219" i="1"/>
  <c r="AX219" i="1" s="1"/>
  <c r="AC143" i="1"/>
  <c r="AD143" i="1" s="1"/>
  <c r="AU231" i="1"/>
  <c r="AV231" i="1" s="1"/>
  <c r="AK273" i="1"/>
  <c r="AL273" i="1" s="1"/>
  <c r="AK64" i="1"/>
  <c r="AL64" i="1" s="1"/>
  <c r="BE70" i="1"/>
  <c r="BF70" i="1" s="1"/>
  <c r="AM204" i="1"/>
  <c r="AN204" i="1" s="1"/>
  <c r="AU252" i="1"/>
  <c r="AV252" i="1" s="1"/>
  <c r="AW252" i="1"/>
  <c r="AX252" i="1" s="1"/>
  <c r="AC244" i="1"/>
  <c r="AD244" i="1" s="1"/>
  <c r="AM240" i="1"/>
  <c r="AN240" i="1" s="1"/>
  <c r="BG101" i="1"/>
  <c r="BH101" i="1" s="1"/>
  <c r="BG125" i="1"/>
  <c r="BH125" i="1" s="1"/>
  <c r="AM191" i="1"/>
  <c r="AN191" i="1" s="1"/>
  <c r="AW197" i="1"/>
  <c r="AX197" i="1" s="1"/>
  <c r="AM261" i="1"/>
  <c r="AN261" i="1" s="1"/>
  <c r="AM100" i="1"/>
  <c r="AN100" i="1" s="1"/>
  <c r="AW142" i="1"/>
  <c r="AX142" i="1" s="1"/>
  <c r="BG160" i="1"/>
  <c r="BH160" i="1" s="1"/>
  <c r="AM174" i="1"/>
  <c r="AN174" i="1" s="1"/>
  <c r="AW214" i="1"/>
  <c r="AX214" i="1" s="1"/>
  <c r="BG230" i="1"/>
  <c r="BH230" i="1" s="1"/>
  <c r="BG71" i="1"/>
  <c r="BH71" i="1" s="1"/>
  <c r="AK143" i="1"/>
  <c r="AL143" i="1" s="1"/>
  <c r="AU235" i="1"/>
  <c r="AV235" i="1" s="1"/>
  <c r="AW235" i="1"/>
  <c r="AX235" i="1" s="1"/>
  <c r="AW265" i="1"/>
  <c r="AX265" i="1" s="1"/>
  <c r="AK41" i="1"/>
  <c r="AL41" i="1" s="1"/>
  <c r="BE57" i="1"/>
  <c r="BF57" i="1" s="1"/>
  <c r="AK123" i="1"/>
  <c r="AL123" i="1" s="1"/>
  <c r="AM177" i="1"/>
  <c r="AN177" i="1" s="1"/>
  <c r="AM40" i="1"/>
  <c r="AN40" i="1" s="1"/>
  <c r="AW70" i="1"/>
  <c r="AX70" i="1" s="1"/>
  <c r="AU276" i="1"/>
  <c r="AV276" i="1" s="1"/>
  <c r="AW276" i="1"/>
  <c r="AX276" i="1" s="1"/>
  <c r="AW173" i="1"/>
  <c r="AX173" i="1" s="1"/>
  <c r="AM155" i="1"/>
  <c r="AN155" i="1" s="1"/>
  <c r="AK167" i="1"/>
  <c r="AL167" i="1" s="1"/>
  <c r="J179" i="1"/>
  <c r="K179" i="1" s="1"/>
  <c r="AM179" i="1"/>
  <c r="AN179" i="1" s="1"/>
  <c r="AM189" i="1"/>
  <c r="AN189" i="1" s="1"/>
  <c r="BE209" i="1"/>
  <c r="BF209" i="1" s="1"/>
  <c r="BG209" i="1"/>
  <c r="BH209" i="1" s="1"/>
  <c r="AW215" i="1"/>
  <c r="AX215" i="1" s="1"/>
  <c r="BE241" i="1"/>
  <c r="BF241" i="1" s="1"/>
  <c r="BE263" i="1"/>
  <c r="BF263" i="1" s="1"/>
  <c r="J271" i="1"/>
  <c r="K271" i="1" s="1"/>
  <c r="AM271" i="1"/>
  <c r="AN271" i="1" s="1"/>
  <c r="AK277" i="1"/>
  <c r="AL277" i="1" s="1"/>
  <c r="AM277" i="1"/>
  <c r="AN277" i="1" s="1"/>
  <c r="J5" i="1"/>
  <c r="BG5" i="1"/>
  <c r="BH5" i="1" s="1"/>
  <c r="AM13" i="1"/>
  <c r="AN13" i="1" s="1"/>
  <c r="BG29" i="1"/>
  <c r="BH29" i="1" s="1"/>
  <c r="BE33" i="1"/>
  <c r="BF33" i="1" s="1"/>
  <c r="AW45" i="1"/>
  <c r="AX45" i="1" s="1"/>
  <c r="AK47" i="1"/>
  <c r="AL47" i="1" s="1"/>
  <c r="AU55" i="1"/>
  <c r="AV55" i="1" s="1"/>
  <c r="AU63" i="1"/>
  <c r="AV63" i="1" s="1"/>
  <c r="AW63" i="1"/>
  <c r="AX63" i="1" s="1"/>
  <c r="AM85" i="1"/>
  <c r="AN85" i="1" s="1"/>
  <c r="AW89" i="1"/>
  <c r="AX89" i="1" s="1"/>
  <c r="BE97" i="1"/>
  <c r="BF97" i="1" s="1"/>
  <c r="AK119" i="1"/>
  <c r="AL119" i="1" s="1"/>
  <c r="AK121" i="1"/>
  <c r="AL121" i="1" s="1"/>
  <c r="J171" i="1"/>
  <c r="AU187" i="1"/>
  <c r="AV187" i="1" s="1"/>
  <c r="AU203" i="1"/>
  <c r="AV203" i="1" s="1"/>
  <c r="AW203" i="1"/>
  <c r="AX203" i="1" s="1"/>
  <c r="J207" i="1"/>
  <c r="K207" i="1" s="1"/>
  <c r="AU213" i="1"/>
  <c r="AV213" i="1" s="1"/>
  <c r="AW213" i="1"/>
  <c r="AX213" i="1" s="1"/>
  <c r="AW217" i="1"/>
  <c r="AX217" i="1" s="1"/>
  <c r="BE233" i="1"/>
  <c r="BF233" i="1" s="1"/>
  <c r="AW251" i="1"/>
  <c r="AX251" i="1" s="1"/>
  <c r="BE257" i="1"/>
  <c r="BF257" i="1" s="1"/>
  <c r="BG257" i="1"/>
  <c r="BH257" i="1" s="1"/>
  <c r="J267" i="1"/>
  <c r="K267" i="1" s="1"/>
  <c r="D12" i="8"/>
  <c r="BG6" i="1"/>
  <c r="BH6" i="1" s="1"/>
  <c r="AM6" i="1"/>
  <c r="AN6" i="1" s="1"/>
  <c r="AW12" i="1"/>
  <c r="AX12" i="1" s="1"/>
  <c r="AK16" i="1"/>
  <c r="AL16" i="1" s="1"/>
  <c r="AW28" i="1"/>
  <c r="AX28" i="1" s="1"/>
  <c r="AK32" i="1"/>
  <c r="AL32" i="1" s="1"/>
  <c r="AM32" i="1"/>
  <c r="AN32" i="1" s="1"/>
  <c r="AK48" i="1"/>
  <c r="AL48" i="1" s="1"/>
  <c r="AM48" i="1"/>
  <c r="AN48" i="1" s="1"/>
  <c r="J66" i="1"/>
  <c r="K66" i="1" s="1"/>
  <c r="AW66" i="1"/>
  <c r="AX66" i="1" s="1"/>
  <c r="AW68" i="1"/>
  <c r="AX68" i="1" s="1"/>
  <c r="BG74" i="1"/>
  <c r="BH74" i="1" s="1"/>
  <c r="AK78" i="1"/>
  <c r="AL78" i="1" s="1"/>
  <c r="BW78" i="1" s="1"/>
  <c r="J80" i="1"/>
  <c r="AU100" i="1"/>
  <c r="AV100" i="1" s="1"/>
  <c r="J102" i="1"/>
  <c r="AW102" i="1"/>
  <c r="AX102" i="1" s="1"/>
  <c r="J108" i="1"/>
  <c r="K108" i="1" s="1"/>
  <c r="BE122" i="1"/>
  <c r="BF122" i="1" s="1"/>
  <c r="AK134" i="1"/>
  <c r="AL134" i="1" s="1"/>
  <c r="AM134" i="1"/>
  <c r="AN134" i="1" s="1"/>
  <c r="AU146" i="1"/>
  <c r="AV146" i="1" s="1"/>
  <c r="AW146" i="1"/>
  <c r="AX146" i="1" s="1"/>
  <c r="J251" i="1"/>
  <c r="K251" i="1" s="1"/>
  <c r="AA3" i="1"/>
  <c r="J163" i="1"/>
  <c r="K163" i="1" s="1"/>
  <c r="J146" i="1"/>
  <c r="AC131" i="1"/>
  <c r="AD131" i="1" s="1"/>
  <c r="BG259" i="1"/>
  <c r="BH259" i="1" s="1"/>
  <c r="BG17" i="1"/>
  <c r="BH17" i="1" s="1"/>
  <c r="BG41" i="1"/>
  <c r="BH41" i="1" s="1"/>
  <c r="AW49" i="1"/>
  <c r="AX49" i="1" s="1"/>
  <c r="AM175" i="1"/>
  <c r="AN175" i="1" s="1"/>
  <c r="AW156" i="1"/>
  <c r="AX156" i="1" s="1"/>
  <c r="AM98" i="1"/>
  <c r="AN98" i="1" s="1"/>
  <c r="H3" i="1"/>
  <c r="BE135" i="1"/>
  <c r="BF135" i="1" s="1"/>
  <c r="J143" i="1"/>
  <c r="K143" i="1" s="1"/>
  <c r="BG143" i="1"/>
  <c r="BH143" i="1" s="1"/>
  <c r="AW143" i="1"/>
  <c r="AX143" i="1" s="1"/>
  <c r="AM143" i="1"/>
  <c r="AN143" i="1" s="1"/>
  <c r="AM145" i="1"/>
  <c r="AN145" i="1" s="1"/>
  <c r="AM149" i="1"/>
  <c r="AN149" i="1" s="1"/>
  <c r="BG149" i="1"/>
  <c r="BH149" i="1" s="1"/>
  <c r="AU151" i="1"/>
  <c r="AV151" i="1" s="1"/>
  <c r="AW151" i="1"/>
  <c r="AX151" i="1" s="1"/>
  <c r="AU155" i="1"/>
  <c r="AV155" i="1" s="1"/>
  <c r="AW155" i="1"/>
  <c r="AX155" i="1" s="1"/>
  <c r="AK195" i="1"/>
  <c r="AL195" i="1" s="1"/>
  <c r="AM195" i="1"/>
  <c r="AN195" i="1" s="1"/>
  <c r="AU199" i="1"/>
  <c r="AV199" i="1" s="1"/>
  <c r="AW199" i="1"/>
  <c r="AX199" i="1" s="1"/>
  <c r="AA209" i="1"/>
  <c r="AB209" i="1" s="1"/>
  <c r="AK215" i="1"/>
  <c r="AL215" i="1" s="1"/>
  <c r="AM215" i="1"/>
  <c r="AN215" i="1" s="1"/>
  <c r="AA241" i="1"/>
  <c r="AB241" i="1" s="1"/>
  <c r="AU241" i="1"/>
  <c r="AV241" i="1" s="1"/>
  <c r="AA271" i="1"/>
  <c r="AB271" i="1" s="1"/>
  <c r="AC271" i="1"/>
  <c r="AD271" i="1" s="1"/>
  <c r="BE13" i="1"/>
  <c r="BF13" i="1" s="1"/>
  <c r="BE15" i="1"/>
  <c r="BF15" i="1" s="1"/>
  <c r="BG15" i="1"/>
  <c r="BH15" i="1" s="1"/>
  <c r="AU37" i="1"/>
  <c r="AV37" i="1" s="1"/>
  <c r="AW37" i="1"/>
  <c r="AX37" i="1" s="1"/>
  <c r="AA39" i="1"/>
  <c r="AB39" i="1" s="1"/>
  <c r="BE47" i="1"/>
  <c r="BF47" i="1" s="1"/>
  <c r="BG47" i="1"/>
  <c r="BH47" i="1" s="1"/>
  <c r="BE77" i="1"/>
  <c r="BF77" i="1" s="1"/>
  <c r="BE89" i="1"/>
  <c r="BF89" i="1" s="1"/>
  <c r="BG89" i="1"/>
  <c r="BH89" i="1" s="1"/>
  <c r="AA93" i="1"/>
  <c r="AB93" i="1" s="1"/>
  <c r="AC93" i="1"/>
  <c r="AD93" i="1" s="1"/>
  <c r="BE103" i="1"/>
  <c r="BF103" i="1" s="1"/>
  <c r="AA107" i="1"/>
  <c r="AB107" i="1" s="1"/>
  <c r="BG109" i="1"/>
  <c r="BH109" i="1" s="1"/>
  <c r="AC109" i="1"/>
  <c r="AD109" i="1" s="1"/>
  <c r="J109" i="1"/>
  <c r="K109" i="1" s="1"/>
  <c r="AW109" i="1"/>
  <c r="AX109" i="1" s="1"/>
  <c r="AA117" i="1"/>
  <c r="AB117" i="1" s="1"/>
  <c r="BG133" i="1"/>
  <c r="BH133" i="1" s="1"/>
  <c r="AW133" i="1"/>
  <c r="AX133" i="1" s="1"/>
  <c r="AC133" i="1"/>
  <c r="AD133" i="1" s="1"/>
  <c r="BE165" i="1"/>
  <c r="BF165" i="1" s="1"/>
  <c r="BG165" i="1"/>
  <c r="BH165" i="1" s="1"/>
  <c r="AA171" i="1"/>
  <c r="AB171" i="1" s="1"/>
  <c r="AM183" i="1"/>
  <c r="AN183" i="1" s="1"/>
  <c r="J183" i="1"/>
  <c r="K183" i="1" s="1"/>
  <c r="AW183" i="1"/>
  <c r="AX183" i="1" s="1"/>
  <c r="AU191" i="1"/>
  <c r="AV191" i="1" s="1"/>
  <c r="AA203" i="1"/>
  <c r="AB203" i="1" s="1"/>
  <c r="AC203" i="1"/>
  <c r="AD203" i="1" s="1"/>
  <c r="AA207" i="1"/>
  <c r="AB207" i="1" s="1"/>
  <c r="BE229" i="1"/>
  <c r="BF229" i="1" s="1"/>
  <c r="BG229" i="1"/>
  <c r="BH229" i="1" s="1"/>
  <c r="AK237" i="1"/>
  <c r="AL237" i="1" s="1"/>
  <c r="BE261" i="1"/>
  <c r="BF261" i="1" s="1"/>
  <c r="BG261" i="1"/>
  <c r="BH261" i="1" s="1"/>
  <c r="AA267" i="1"/>
  <c r="AB267" i="1" s="1"/>
  <c r="AU6" i="1"/>
  <c r="AV6" i="1" s="1"/>
  <c r="AW6" i="1"/>
  <c r="AX6" i="1" s="1"/>
  <c r="J36" i="1"/>
  <c r="AM36" i="1"/>
  <c r="AN36" i="1" s="1"/>
  <c r="AA48" i="1"/>
  <c r="AB48" i="1" s="1"/>
  <c r="AC48" i="1"/>
  <c r="AD48" i="1" s="1"/>
  <c r="AK66" i="1"/>
  <c r="AL66" i="1" s="1"/>
  <c r="AK80" i="1"/>
  <c r="AL80" i="1" s="1"/>
  <c r="AM80" i="1"/>
  <c r="AN80" i="1" s="1"/>
  <c r="BE84" i="1"/>
  <c r="BF84" i="1" s="1"/>
  <c r="BG84" i="1"/>
  <c r="BH84" i="1" s="1"/>
  <c r="AU92" i="1"/>
  <c r="AV92" i="1" s="1"/>
  <c r="J96" i="1"/>
  <c r="K96" i="1" s="1"/>
  <c r="AM96" i="1"/>
  <c r="AN96" i="1" s="1"/>
  <c r="BE100" i="1"/>
  <c r="BF100" i="1" s="1"/>
  <c r="AK112" i="1"/>
  <c r="AL112" i="1" s="1"/>
  <c r="AW116" i="1"/>
  <c r="AX116" i="1" s="1"/>
  <c r="J116" i="1"/>
  <c r="AK122" i="1"/>
  <c r="AL122" i="1" s="1"/>
  <c r="BG126" i="1"/>
  <c r="BH126" i="1" s="1"/>
  <c r="AC126" i="1"/>
  <c r="AD126" i="1" s="1"/>
  <c r="AU134" i="1"/>
  <c r="AV134" i="1" s="1"/>
  <c r="AW134" i="1"/>
  <c r="AX134" i="1" s="1"/>
  <c r="AU150" i="1"/>
  <c r="AV150" i="1" s="1"/>
  <c r="AU174" i="1"/>
  <c r="AV174" i="1" s="1"/>
  <c r="AU178" i="1"/>
  <c r="AV178" i="1" s="1"/>
  <c r="AW178" i="1"/>
  <c r="AX178" i="1" s="1"/>
  <c r="AU192" i="1"/>
  <c r="AV192" i="1" s="1"/>
  <c r="AW192" i="1"/>
  <c r="AX192" i="1" s="1"/>
  <c r="AU224" i="1"/>
  <c r="AV224" i="1" s="1"/>
  <c r="AK224" i="1"/>
  <c r="AL224" i="1" s="1"/>
  <c r="AM224" i="1"/>
  <c r="AN224" i="1" s="1"/>
  <c r="J226" i="1"/>
  <c r="K226" i="1" s="1"/>
  <c r="BG226" i="1"/>
  <c r="BH226" i="1" s="1"/>
  <c r="AA246" i="1"/>
  <c r="AB246" i="1" s="1"/>
  <c r="AC266" i="1"/>
  <c r="AD266" i="1" s="1"/>
  <c r="AW266" i="1"/>
  <c r="AX266" i="1" s="1"/>
  <c r="AM266" i="1"/>
  <c r="AN266" i="1" s="1"/>
  <c r="J266" i="1"/>
  <c r="AK274" i="1"/>
  <c r="AL274" i="1" s="1"/>
  <c r="AU10" i="1"/>
  <c r="AV10" i="1" s="1"/>
  <c r="AW10" i="1"/>
  <c r="AX10" i="1" s="1"/>
  <c r="J60" i="1"/>
  <c r="K60" i="1" s="1"/>
  <c r="BG60" i="1"/>
  <c r="BH60" i="1" s="1"/>
  <c r="AW60" i="1"/>
  <c r="AX60" i="1" s="1"/>
  <c r="AK82" i="1"/>
  <c r="AL82" i="1" s="1"/>
  <c r="AM82" i="1"/>
  <c r="AN82" i="1" s="1"/>
  <c r="AK110" i="1"/>
  <c r="AL110" i="1" s="1"/>
  <c r="J118" i="1"/>
  <c r="K118" i="1" s="1"/>
  <c r="AM118" i="1"/>
  <c r="AN118" i="1" s="1"/>
  <c r="AW118" i="1"/>
  <c r="AX118" i="1" s="1"/>
  <c r="AA130" i="1"/>
  <c r="AB130" i="1" s="1"/>
  <c r="AK154" i="1"/>
  <c r="AL154" i="1" s="1"/>
  <c r="AM154" i="1"/>
  <c r="AN154" i="1" s="1"/>
  <c r="AM158" i="1"/>
  <c r="AN158" i="1" s="1"/>
  <c r="AW158" i="1"/>
  <c r="AX158" i="1" s="1"/>
  <c r="AC200" i="1"/>
  <c r="AD200" i="1" s="1"/>
  <c r="AW200" i="1"/>
  <c r="AX200" i="1" s="1"/>
  <c r="AK212" i="1"/>
  <c r="AL212" i="1" s="1"/>
  <c r="AM212" i="1"/>
  <c r="AN212" i="1" s="1"/>
  <c r="BE222" i="1"/>
  <c r="BF222" i="1" s="1"/>
  <c r="BG222" i="1"/>
  <c r="BH222" i="1" s="1"/>
  <c r="AK248" i="1"/>
  <c r="AL248" i="1" s="1"/>
  <c r="BE262" i="1"/>
  <c r="BF262" i="1" s="1"/>
  <c r="BG262" i="1"/>
  <c r="BH262" i="1" s="1"/>
  <c r="BE268" i="1"/>
  <c r="BF268" i="1" s="1"/>
  <c r="J181" i="1"/>
  <c r="K181" i="1" s="1"/>
  <c r="AK131" i="1"/>
  <c r="AL131" i="1" s="1"/>
  <c r="AM131" i="1"/>
  <c r="AN131" i="1" s="1"/>
  <c r="AU135" i="1"/>
  <c r="AV135" i="1" s="1"/>
  <c r="AW135" i="1"/>
  <c r="AX135" i="1" s="1"/>
  <c r="AU163" i="1"/>
  <c r="AV163" i="1" s="1"/>
  <c r="AW163" i="1"/>
  <c r="AX163" i="1" s="1"/>
  <c r="J167" i="1"/>
  <c r="K167" i="1" s="1"/>
  <c r="AM167" i="1"/>
  <c r="AN167" i="1" s="1"/>
  <c r="AW167" i="1"/>
  <c r="AX167" i="1" s="1"/>
  <c r="AA179" i="1"/>
  <c r="AB179" i="1" s="1"/>
  <c r="AU189" i="1"/>
  <c r="AV189" i="1" s="1"/>
  <c r="BE189" i="1"/>
  <c r="BF189" i="1" s="1"/>
  <c r="BE195" i="1"/>
  <c r="BF195" i="1" s="1"/>
  <c r="AK227" i="1"/>
  <c r="AL227" i="1" s="1"/>
  <c r="AM227" i="1"/>
  <c r="AN227" i="1" s="1"/>
  <c r="J235" i="1"/>
  <c r="K235" i="1" s="1"/>
  <c r="BG235" i="1"/>
  <c r="BH235" i="1" s="1"/>
  <c r="BE253" i="1"/>
  <c r="BF253" i="1" s="1"/>
  <c r="AU259" i="1"/>
  <c r="AV259" i="1" s="1"/>
  <c r="AW259" i="1"/>
  <c r="AX259" i="1" s="1"/>
  <c r="AA23" i="1"/>
  <c r="AB23" i="1" s="1"/>
  <c r="AC23" i="1"/>
  <c r="AD23" i="1" s="1"/>
  <c r="AK23" i="1"/>
  <c r="AL23" i="1" s="1"/>
  <c r="AM23" i="1"/>
  <c r="AN23" i="1" s="1"/>
  <c r="AM25" i="1"/>
  <c r="AN25" i="1" s="1"/>
  <c r="AK39" i="1"/>
  <c r="AL39" i="1" s="1"/>
  <c r="AM39" i="1"/>
  <c r="AN39" i="1" s="1"/>
  <c r="AA45" i="1"/>
  <c r="AB45" i="1" s="1"/>
  <c r="AC45" i="1"/>
  <c r="AD45" i="1" s="1"/>
  <c r="AK53" i="1"/>
  <c r="AL53" i="1" s="1"/>
  <c r="AM53" i="1"/>
  <c r="AN53" i="1" s="1"/>
  <c r="BE55" i="1"/>
  <c r="BF55" i="1" s="1"/>
  <c r="BG57" i="1"/>
  <c r="BH57" i="1" s="1"/>
  <c r="AW57" i="1"/>
  <c r="AX57" i="1" s="1"/>
  <c r="AC57" i="1"/>
  <c r="AD57" i="1" s="1"/>
  <c r="AA61" i="1"/>
  <c r="AB61" i="1" s="1"/>
  <c r="AC65" i="1"/>
  <c r="AD65" i="1" s="1"/>
  <c r="AM65" i="1"/>
  <c r="AN65" i="1" s="1"/>
  <c r="AU71" i="1"/>
  <c r="AV71" i="1" s="1"/>
  <c r="AW71" i="1"/>
  <c r="AX71" i="1" s="1"/>
  <c r="BE73" i="1"/>
  <c r="BF73" i="1" s="1"/>
  <c r="BG73" i="1"/>
  <c r="BH73" i="1" s="1"/>
  <c r="BE85" i="1"/>
  <c r="BF85" i="1" s="1"/>
  <c r="BG85" i="1"/>
  <c r="BH85" i="1" s="1"/>
  <c r="AA89" i="1"/>
  <c r="AB89" i="1" s="1"/>
  <c r="AC89" i="1"/>
  <c r="AD89" i="1" s="1"/>
  <c r="AA97" i="1"/>
  <c r="AB97" i="1" s="1"/>
  <c r="AC97" i="1"/>
  <c r="AD97" i="1" s="1"/>
  <c r="AK103" i="1"/>
  <c r="AL103" i="1" s="1"/>
  <c r="AM103" i="1"/>
  <c r="AN103" i="1" s="1"/>
  <c r="BE105" i="1"/>
  <c r="BF105" i="1" s="1"/>
  <c r="AK113" i="1"/>
  <c r="AL113" i="1" s="1"/>
  <c r="BE115" i="1"/>
  <c r="BF115" i="1" s="1"/>
  <c r="AC129" i="1"/>
  <c r="AD129" i="1" s="1"/>
  <c r="AM129" i="1"/>
  <c r="AN129" i="1" s="1"/>
  <c r="AA137" i="1"/>
  <c r="AB137" i="1" s="1"/>
  <c r="B20" i="8" s="1"/>
  <c r="BE153" i="1"/>
  <c r="BF153" i="1" s="1"/>
  <c r="BG153" i="1"/>
  <c r="BH153" i="1" s="1"/>
  <c r="AW161" i="1"/>
  <c r="AX161" i="1" s="1"/>
  <c r="AC161" i="1"/>
  <c r="AD161" i="1" s="1"/>
  <c r="AK169" i="1"/>
  <c r="AL169" i="1" s="1"/>
  <c r="AA187" i="1"/>
  <c r="AB187" i="1" s="1"/>
  <c r="AC187" i="1"/>
  <c r="AD187" i="1" s="1"/>
  <c r="BE197" i="1"/>
  <c r="BF197" i="1" s="1"/>
  <c r="BG197" i="1"/>
  <c r="BH197" i="1" s="1"/>
  <c r="AC211" i="1"/>
  <c r="AD211" i="1" s="1"/>
  <c r="AW211" i="1"/>
  <c r="AX211" i="1" s="1"/>
  <c r="AM211" i="1"/>
  <c r="AN211" i="1" s="1"/>
  <c r="AK213" i="1"/>
  <c r="AL213" i="1" s="1"/>
  <c r="AM213" i="1"/>
  <c r="AN213" i="1" s="1"/>
  <c r="J221" i="1"/>
  <c r="AM221" i="1"/>
  <c r="AN221" i="1" s="1"/>
  <c r="AU233" i="1"/>
  <c r="AV233" i="1" s="1"/>
  <c r="AW233" i="1"/>
  <c r="AX233" i="1" s="1"/>
  <c r="AU247" i="1"/>
  <c r="AV247" i="1" s="1"/>
  <c r="AW247" i="1"/>
  <c r="AX247" i="1" s="1"/>
  <c r="AA12" i="1"/>
  <c r="AB12" i="1" s="1"/>
  <c r="AC12" i="1"/>
  <c r="AD12" i="1" s="1"/>
  <c r="AA16" i="1"/>
  <c r="AB16" i="1" s="1"/>
  <c r="J20" i="1"/>
  <c r="AM20" i="1"/>
  <c r="AN20" i="1" s="1"/>
  <c r="AM46" i="1"/>
  <c r="AN46" i="1" s="1"/>
  <c r="AC46" i="1"/>
  <c r="AD46" i="1" s="1"/>
  <c r="BG46" i="1"/>
  <c r="BH46" i="1" s="1"/>
  <c r="J52" i="1"/>
  <c r="AM52" i="1"/>
  <c r="AN52" i="1" s="1"/>
  <c r="AU78" i="1"/>
  <c r="AV78" i="1" s="1"/>
  <c r="AW78" i="1"/>
  <c r="AX78" i="1" s="1"/>
  <c r="BG138" i="1"/>
  <c r="BH138" i="1" s="1"/>
  <c r="J138" i="1"/>
  <c r="K138" i="1" s="1"/>
  <c r="AC138" i="1"/>
  <c r="AD138" i="1" s="1"/>
  <c r="AA174" i="1"/>
  <c r="AB174" i="1" s="1"/>
  <c r="AC174" i="1"/>
  <c r="AD174" i="1" s="1"/>
  <c r="J182" i="1"/>
  <c r="BG182" i="1"/>
  <c r="BH182" i="1" s="1"/>
  <c r="AA188" i="1"/>
  <c r="AB188" i="1" s="1"/>
  <c r="AK192" i="1"/>
  <c r="AL192" i="1" s="1"/>
  <c r="AK196" i="1"/>
  <c r="AL196" i="1" s="1"/>
  <c r="AM196" i="1"/>
  <c r="AN196" i="1" s="1"/>
  <c r="AU202" i="1"/>
  <c r="AV202" i="1" s="1"/>
  <c r="AW202" i="1"/>
  <c r="AX202" i="1" s="1"/>
  <c r="AM210" i="1"/>
  <c r="AN210" i="1" s="1"/>
  <c r="AW210" i="1"/>
  <c r="AX210" i="1" s="1"/>
  <c r="AC210" i="1"/>
  <c r="AD210" i="1" s="1"/>
  <c r="AW238" i="1"/>
  <c r="AX238" i="1" s="1"/>
  <c r="BG238" i="1"/>
  <c r="BH238" i="1" s="1"/>
  <c r="AK250" i="1"/>
  <c r="AL250" i="1" s="1"/>
  <c r="AK264" i="1"/>
  <c r="AL264" i="1" s="1"/>
  <c r="AM264" i="1"/>
  <c r="AN264" i="1" s="1"/>
  <c r="AK22" i="1"/>
  <c r="AL22" i="1" s="1"/>
  <c r="AM22" i="1"/>
  <c r="AN22" i="1" s="1"/>
  <c r="AK26" i="1"/>
  <c r="AL26" i="1" s="1"/>
  <c r="J86" i="1"/>
  <c r="AM86" i="1"/>
  <c r="AN86" i="1" s="1"/>
  <c r="AW86" i="1"/>
  <c r="AX86" i="1" s="1"/>
  <c r="AC86" i="1"/>
  <c r="AD86" i="1" s="1"/>
  <c r="AA136" i="1"/>
  <c r="AB136" i="1" s="1"/>
  <c r="AA166" i="1"/>
  <c r="AB166" i="1" s="1"/>
  <c r="BG180" i="1"/>
  <c r="BH180" i="1" s="1"/>
  <c r="AW180" i="1"/>
  <c r="AX180" i="1" s="1"/>
  <c r="BE190" i="1"/>
  <c r="BF190" i="1" s="1"/>
  <c r="BG190" i="1"/>
  <c r="BH190" i="1" s="1"/>
  <c r="J194" i="1"/>
  <c r="AM194" i="1"/>
  <c r="AN194" i="1" s="1"/>
  <c r="J204" i="1"/>
  <c r="BG204" i="1"/>
  <c r="BH204" i="1" s="1"/>
  <c r="AW204" i="1"/>
  <c r="AX204" i="1" s="1"/>
  <c r="AC204" i="1"/>
  <c r="AD204" i="1" s="1"/>
  <c r="J216" i="1"/>
  <c r="AW216" i="1"/>
  <c r="AX216" i="1" s="1"/>
  <c r="BG216" i="1"/>
  <c r="BH216" i="1" s="1"/>
  <c r="AK228" i="1"/>
  <c r="AL228" i="1" s="1"/>
  <c r="J240" i="1"/>
  <c r="AW240" i="1"/>
  <c r="AX240" i="1" s="1"/>
  <c r="AC240" i="1"/>
  <c r="AD240" i="1" s="1"/>
  <c r="BG240" i="1"/>
  <c r="BH240" i="1" s="1"/>
  <c r="AK258" i="1"/>
  <c r="AL258" i="1" s="1"/>
  <c r="AK262" i="1"/>
  <c r="AL262" i="1" s="1"/>
  <c r="AK272" i="1"/>
  <c r="AL272" i="1" s="1"/>
  <c r="J33" i="1"/>
  <c r="K33" i="1" s="1"/>
  <c r="J81" i="1"/>
  <c r="K81" i="1" s="1"/>
  <c r="AC36" i="1"/>
  <c r="AD36" i="1" s="1"/>
  <c r="AC25" i="1"/>
  <c r="AD25" i="1" s="1"/>
  <c r="AC49" i="1"/>
  <c r="AD49" i="1" s="1"/>
  <c r="AC157" i="1"/>
  <c r="AD157" i="1" s="1"/>
  <c r="AC221" i="1"/>
  <c r="AD221" i="1" s="1"/>
  <c r="AC158" i="1"/>
  <c r="AD158" i="1" s="1"/>
  <c r="AC246" i="1"/>
  <c r="AD246" i="1" s="1"/>
  <c r="AC39" i="1"/>
  <c r="AD39" i="1" s="1"/>
  <c r="AC275" i="1"/>
  <c r="AD275" i="1" s="1"/>
  <c r="AC236" i="1"/>
  <c r="AD236" i="1" s="1"/>
  <c r="AC72" i="1"/>
  <c r="AD72" i="1" s="1"/>
  <c r="BG83" i="1"/>
  <c r="BH83" i="1" s="1"/>
  <c r="BG163" i="1"/>
  <c r="BH163" i="1" s="1"/>
  <c r="AW20" i="1"/>
  <c r="AX20" i="1" s="1"/>
  <c r="AM72" i="1"/>
  <c r="AN72" i="1" s="1"/>
  <c r="AM180" i="1"/>
  <c r="AN180" i="1" s="1"/>
  <c r="AW208" i="1"/>
  <c r="AX208" i="1" s="1"/>
  <c r="BG25" i="1"/>
  <c r="BH25" i="1" s="1"/>
  <c r="AW41" i="1"/>
  <c r="AX41" i="1" s="1"/>
  <c r="BG181" i="1"/>
  <c r="BH181" i="1" s="1"/>
  <c r="BG185" i="1"/>
  <c r="BH185" i="1" s="1"/>
  <c r="AW241" i="1"/>
  <c r="AX241" i="1" s="1"/>
  <c r="BG245" i="1"/>
  <c r="BH245" i="1" s="1"/>
  <c r="BG62" i="1"/>
  <c r="BH62" i="1" s="1"/>
  <c r="BG86" i="1"/>
  <c r="BH86" i="1" s="1"/>
  <c r="AM122" i="1"/>
  <c r="AN122" i="1" s="1"/>
  <c r="AM226" i="1"/>
  <c r="AN226" i="1" s="1"/>
  <c r="AM274" i="1"/>
  <c r="AN274" i="1" s="1"/>
  <c r="AV3" i="1"/>
  <c r="J243" i="1"/>
  <c r="K243" i="1" s="1"/>
  <c r="J210" i="1"/>
  <c r="K210" i="1" s="1"/>
  <c r="AW101" i="1"/>
  <c r="AX101" i="1" s="1"/>
  <c r="AC101" i="1"/>
  <c r="AD101" i="1" s="1"/>
  <c r="J139" i="1"/>
  <c r="AW139" i="1"/>
  <c r="AX139" i="1" s="1"/>
  <c r="BG139" i="1"/>
  <c r="BH139" i="1" s="1"/>
  <c r="AC139" i="1"/>
  <c r="AD139" i="1" s="1"/>
  <c r="J159" i="1"/>
  <c r="BG159" i="1"/>
  <c r="BH159" i="1" s="1"/>
  <c r="AM173" i="1"/>
  <c r="AN173" i="1" s="1"/>
  <c r="AC173" i="1"/>
  <c r="AD173" i="1" s="1"/>
  <c r="J173" i="1"/>
  <c r="AA195" i="1"/>
  <c r="AB195" i="1" s="1"/>
  <c r="AA199" i="1"/>
  <c r="AB199" i="1" s="1"/>
  <c r="AC199" i="1"/>
  <c r="AD199" i="1" s="1"/>
  <c r="AU205" i="1"/>
  <c r="AV205" i="1" s="1"/>
  <c r="AK209" i="1"/>
  <c r="AL209" i="1" s="1"/>
  <c r="AA215" i="1"/>
  <c r="AB215" i="1" s="1"/>
  <c r="AC215" i="1"/>
  <c r="AD215" i="1" s="1"/>
  <c r="J223" i="1"/>
  <c r="BG223" i="1"/>
  <c r="BH223" i="1" s="1"/>
  <c r="J231" i="1"/>
  <c r="AM231" i="1"/>
  <c r="AN231" i="1" s="1"/>
  <c r="AW231" i="1"/>
  <c r="AX231" i="1" s="1"/>
  <c r="J239" i="1"/>
  <c r="K239" i="1" s="1"/>
  <c r="BG239" i="1"/>
  <c r="BH239" i="1" s="1"/>
  <c r="AC239" i="1"/>
  <c r="AA269" i="1"/>
  <c r="AB269" i="1" s="1"/>
  <c r="BV269" i="1" s="1"/>
  <c r="BE271" i="1"/>
  <c r="BF271" i="1" s="1"/>
  <c r="BG271" i="1"/>
  <c r="BH271" i="1" s="1"/>
  <c r="AU5" i="1"/>
  <c r="AV5" i="1" s="1"/>
  <c r="BE7" i="1"/>
  <c r="BF7" i="1" s="1"/>
  <c r="BY7" i="1" s="1"/>
  <c r="J11" i="1"/>
  <c r="BG11" i="1"/>
  <c r="BH11" i="1" s="1"/>
  <c r="AW11" i="1"/>
  <c r="AX11" i="1" s="1"/>
  <c r="AC11" i="1"/>
  <c r="AD11" i="1" s="1"/>
  <c r="J19" i="1"/>
  <c r="K19" i="1" s="1"/>
  <c r="AC19" i="1"/>
  <c r="AD19" i="1" s="1"/>
  <c r="AM19" i="1"/>
  <c r="AN19" i="1" s="1"/>
  <c r="AU21" i="1"/>
  <c r="AV21" i="1" s="1"/>
  <c r="AW21" i="1"/>
  <c r="AX21" i="1" s="1"/>
  <c r="BE23" i="1"/>
  <c r="BF23" i="1" s="1"/>
  <c r="BY23" i="1" s="1"/>
  <c r="J27" i="1"/>
  <c r="K27" i="1" s="1"/>
  <c r="BG27" i="1"/>
  <c r="BH27" i="1" s="1"/>
  <c r="AW27" i="1"/>
  <c r="AX27" i="1" s="1"/>
  <c r="J35" i="1"/>
  <c r="AM35" i="1"/>
  <c r="AN35" i="1" s="1"/>
  <c r="AC35" i="1"/>
  <c r="AD35" i="1" s="1"/>
  <c r="BE39" i="1"/>
  <c r="BF39" i="1" s="1"/>
  <c r="J43" i="1"/>
  <c r="BG43" i="1"/>
  <c r="BH43" i="1" s="1"/>
  <c r="AW43" i="1"/>
  <c r="AX43" i="1" s="1"/>
  <c r="AU47" i="1"/>
  <c r="AV47" i="1" s="1"/>
  <c r="AW47" i="1"/>
  <c r="AX47" i="1" s="1"/>
  <c r="AU53" i="1"/>
  <c r="AV53" i="1" s="1"/>
  <c r="AK71" i="1"/>
  <c r="AL71" i="1" s="1"/>
  <c r="AM71" i="1"/>
  <c r="AN71" i="1" s="1"/>
  <c r="J75" i="1"/>
  <c r="AW75" i="1"/>
  <c r="AX75" i="1" s="1"/>
  <c r="BG75" i="1"/>
  <c r="BH75" i="1" s="1"/>
  <c r="AC75" i="1"/>
  <c r="AD75" i="1" s="1"/>
  <c r="AA77" i="1"/>
  <c r="AB77" i="1" s="1"/>
  <c r="J79" i="1"/>
  <c r="BG79" i="1"/>
  <c r="BH79" i="1" s="1"/>
  <c r="AW79" i="1"/>
  <c r="AX79" i="1" s="1"/>
  <c r="AU85" i="1"/>
  <c r="AV85" i="1" s="1"/>
  <c r="AW85" i="1"/>
  <c r="AX85" i="1" s="1"/>
  <c r="J87" i="1"/>
  <c r="AM87" i="1"/>
  <c r="AN87" i="1" s="1"/>
  <c r="AW87" i="1"/>
  <c r="AX87" i="1" s="1"/>
  <c r="AC87" i="1"/>
  <c r="AD87" i="1" s="1"/>
  <c r="AK89" i="1"/>
  <c r="AL89" i="1" s="1"/>
  <c r="J91" i="1"/>
  <c r="AW91" i="1"/>
  <c r="AX91" i="1" s="1"/>
  <c r="BG91" i="1"/>
  <c r="BH91" i="1" s="1"/>
  <c r="J95" i="1"/>
  <c r="K95" i="1" s="1"/>
  <c r="BG95" i="1"/>
  <c r="BH95" i="1" s="1"/>
  <c r="AW95" i="1"/>
  <c r="AX95" i="1" s="1"/>
  <c r="AK97" i="1"/>
  <c r="AL97" i="1" s="1"/>
  <c r="BE107" i="1"/>
  <c r="BF107" i="1" s="1"/>
  <c r="BG107" i="1"/>
  <c r="BH107" i="1" s="1"/>
  <c r="AK117" i="1"/>
  <c r="AL117" i="1" s="1"/>
  <c r="AM117" i="1"/>
  <c r="AN117" i="1" s="1"/>
  <c r="AU117" i="1"/>
  <c r="AV117" i="1" s="1"/>
  <c r="AU119" i="1"/>
  <c r="AV119" i="1" s="1"/>
  <c r="AW119" i="1"/>
  <c r="AX119" i="1" s="1"/>
  <c r="AW125" i="1"/>
  <c r="AX125" i="1" s="1"/>
  <c r="J125" i="1"/>
  <c r="K125" i="1" s="1"/>
  <c r="AK137" i="1"/>
  <c r="AL137" i="1" s="1"/>
  <c r="B22" i="8" s="1"/>
  <c r="AM137" i="1"/>
  <c r="BE137" i="1"/>
  <c r="BF137" i="1" s="1"/>
  <c r="B27" i="8" s="1"/>
  <c r="AK153" i="1"/>
  <c r="AL153" i="1" s="1"/>
  <c r="BE171" i="1"/>
  <c r="BF171" i="1" s="1"/>
  <c r="BG171" i="1"/>
  <c r="BH171" i="1" s="1"/>
  <c r="BE187" i="1"/>
  <c r="BF187" i="1" s="1"/>
  <c r="BG187" i="1"/>
  <c r="BH187" i="1" s="1"/>
  <c r="AA191" i="1"/>
  <c r="AB191" i="1" s="1"/>
  <c r="AC191" i="1"/>
  <c r="AD191" i="1" s="1"/>
  <c r="BE213" i="1"/>
  <c r="BF213" i="1" s="1"/>
  <c r="BG213" i="1"/>
  <c r="BH213" i="1" s="1"/>
  <c r="AK217" i="1"/>
  <c r="AL217" i="1" s="1"/>
  <c r="AK247" i="1"/>
  <c r="AL247" i="1" s="1"/>
  <c r="AM247" i="1"/>
  <c r="AN247" i="1" s="1"/>
  <c r="AU251" i="1"/>
  <c r="AV251" i="1" s="1"/>
  <c r="AA255" i="1"/>
  <c r="AB255" i="1" s="1"/>
  <c r="AC255" i="1"/>
  <c r="AD255" i="1" s="1"/>
  <c r="AA257" i="1"/>
  <c r="AB257" i="1" s="1"/>
  <c r="AM273" i="1"/>
  <c r="AN273" i="1" s="1"/>
  <c r="AC273" i="1"/>
  <c r="AD273" i="1" s="1"/>
  <c r="AW273" i="1"/>
  <c r="AX273" i="1" s="1"/>
  <c r="AK3" i="1"/>
  <c r="AO3" i="1"/>
  <c r="AA6" i="1"/>
  <c r="AB6" i="1" s="1"/>
  <c r="AC6" i="1"/>
  <c r="AD6" i="1" s="1"/>
  <c r="BE12" i="1"/>
  <c r="BF12" i="1" s="1"/>
  <c r="BG12" i="1"/>
  <c r="BH12" i="1" s="1"/>
  <c r="BE16" i="1"/>
  <c r="BF16" i="1" s="1"/>
  <c r="J24" i="1"/>
  <c r="BG24" i="1"/>
  <c r="BH24" i="1" s="1"/>
  <c r="AW24" i="1"/>
  <c r="AX24" i="1" s="1"/>
  <c r="BE28" i="1"/>
  <c r="BF28" i="1" s="1"/>
  <c r="BG28" i="1"/>
  <c r="BH28" i="1" s="1"/>
  <c r="BE32" i="1"/>
  <c r="BF32" i="1" s="1"/>
  <c r="J40" i="1"/>
  <c r="BG40" i="1"/>
  <c r="BH40" i="1" s="1"/>
  <c r="AW40" i="1"/>
  <c r="AX40" i="1" s="1"/>
  <c r="BE48" i="1"/>
  <c r="BF48" i="1" s="1"/>
  <c r="AA54" i="1"/>
  <c r="AB54" i="1" s="1"/>
  <c r="BV54" i="1" s="1"/>
  <c r="AA66" i="1"/>
  <c r="AB66" i="1" s="1"/>
  <c r="AU68" i="1"/>
  <c r="AV68" i="1" s="1"/>
  <c r="AA74" i="1"/>
  <c r="AB74" i="1" s="1"/>
  <c r="AC74" i="1"/>
  <c r="AD74" i="1" s="1"/>
  <c r="AA78" i="1"/>
  <c r="AB78" i="1" s="1"/>
  <c r="AU80" i="1"/>
  <c r="AV80" i="1" s="1"/>
  <c r="AK84" i="1"/>
  <c r="AL84" i="1" s="1"/>
  <c r="AM84" i="1"/>
  <c r="AN84" i="1" s="1"/>
  <c r="J88" i="1"/>
  <c r="K88" i="1" s="1"/>
  <c r="AW88" i="1"/>
  <c r="AX88" i="1" s="1"/>
  <c r="AC88" i="1"/>
  <c r="AD88" i="1" s="1"/>
  <c r="AK100" i="1"/>
  <c r="AL100" i="1" s="1"/>
  <c r="BE102" i="1"/>
  <c r="BF102" i="1" s="1"/>
  <c r="BG102" i="1"/>
  <c r="BH102" i="1" s="1"/>
  <c r="AU108" i="1"/>
  <c r="AV108" i="1" s="1"/>
  <c r="BX108" i="1" s="1"/>
  <c r="AU112" i="1"/>
  <c r="AV112" i="1" s="1"/>
  <c r="AW112" i="1"/>
  <c r="AX112" i="1" s="1"/>
  <c r="J120" i="1"/>
  <c r="BG120" i="1"/>
  <c r="BH120" i="1" s="1"/>
  <c r="AM120" i="1"/>
  <c r="AN120" i="1" s="1"/>
  <c r="AA122" i="1"/>
  <c r="AB122" i="1" s="1"/>
  <c r="AC122" i="1"/>
  <c r="AD122" i="1" s="1"/>
  <c r="J128" i="1"/>
  <c r="K128" i="1" s="1"/>
  <c r="AW128" i="1"/>
  <c r="AX128" i="1" s="1"/>
  <c r="BG128" i="1"/>
  <c r="BH128" i="1" s="1"/>
  <c r="AC132" i="1"/>
  <c r="AD132" i="1" s="1"/>
  <c r="BG132" i="1"/>
  <c r="BH132" i="1" s="1"/>
  <c r="AM132" i="1"/>
  <c r="AN132" i="1" s="1"/>
  <c r="AA134" i="1"/>
  <c r="AB134" i="1" s="1"/>
  <c r="BV134" i="1" s="1"/>
  <c r="AM142" i="1"/>
  <c r="AN142" i="1" s="1"/>
  <c r="AC142" i="1"/>
  <c r="AD142" i="1" s="1"/>
  <c r="BE146" i="1"/>
  <c r="BF146" i="1" s="1"/>
  <c r="AA150" i="1"/>
  <c r="AB150" i="1" s="1"/>
  <c r="AC150" i="1"/>
  <c r="AD150" i="1" s="1"/>
  <c r="AK152" i="1"/>
  <c r="AL152" i="1" s="1"/>
  <c r="BE160" i="1"/>
  <c r="BF160" i="1" s="1"/>
  <c r="AA164" i="1"/>
  <c r="AB164" i="1" s="1"/>
  <c r="AA168" i="1"/>
  <c r="AB168" i="1" s="1"/>
  <c r="AC168" i="1"/>
  <c r="AD168" i="1" s="1"/>
  <c r="AK168" i="1"/>
  <c r="AL168" i="1" s="1"/>
  <c r="AM168" i="1"/>
  <c r="AN168" i="1" s="1"/>
  <c r="AM170" i="1"/>
  <c r="AN170" i="1" s="1"/>
  <c r="AC170" i="1"/>
  <c r="AD170" i="1" s="1"/>
  <c r="AW170" i="1"/>
  <c r="AX170" i="1" s="1"/>
  <c r="AK174" i="1"/>
  <c r="AL174" i="1" s="1"/>
  <c r="AK178" i="1"/>
  <c r="AL178" i="1" s="1"/>
  <c r="AM178" i="1"/>
  <c r="AN178" i="1" s="1"/>
  <c r="AM186" i="1"/>
  <c r="AN186" i="1" s="1"/>
  <c r="AW186" i="1"/>
  <c r="AX186" i="1" s="1"/>
  <c r="AC186" i="1"/>
  <c r="AD186" i="1" s="1"/>
  <c r="AU188" i="1"/>
  <c r="AV188" i="1" s="1"/>
  <c r="AW188" i="1"/>
  <c r="AX188" i="1" s="1"/>
  <c r="BE192" i="1"/>
  <c r="BF192" i="1" s="1"/>
  <c r="BG192" i="1"/>
  <c r="BH192" i="1" s="1"/>
  <c r="AA196" i="1"/>
  <c r="AB196" i="1" s="1"/>
  <c r="AC196" i="1"/>
  <c r="AD196" i="1" s="1"/>
  <c r="J198" i="1"/>
  <c r="K198" i="1" s="1"/>
  <c r="AM198" i="1"/>
  <c r="AN198" i="1" s="1"/>
  <c r="AC198" i="1"/>
  <c r="AD198" i="1" s="1"/>
  <c r="AW198" i="1"/>
  <c r="AX198" i="1" s="1"/>
  <c r="BE206" i="1"/>
  <c r="BF206" i="1" s="1"/>
  <c r="BG206" i="1"/>
  <c r="BH206" i="1" s="1"/>
  <c r="BG214" i="1"/>
  <c r="BH214" i="1" s="1"/>
  <c r="J214" i="1"/>
  <c r="K214" i="1" s="1"/>
  <c r="AA218" i="1"/>
  <c r="AB218" i="1" s="1"/>
  <c r="AC218" i="1"/>
  <c r="AD218" i="1" s="1"/>
  <c r="BE224" i="1"/>
  <c r="BF224" i="1" s="1"/>
  <c r="BY224" i="1" s="1"/>
  <c r="J230" i="1"/>
  <c r="K230" i="1" s="1"/>
  <c r="AC230" i="1"/>
  <c r="AD230" i="1" s="1"/>
  <c r="AM230" i="1"/>
  <c r="AN230" i="1" s="1"/>
  <c r="J232" i="1"/>
  <c r="K232" i="1" s="1"/>
  <c r="BG232" i="1"/>
  <c r="BH232" i="1" s="1"/>
  <c r="AM232" i="1"/>
  <c r="AN232" i="1" s="1"/>
  <c r="AC232" i="1"/>
  <c r="AD232" i="1" s="1"/>
  <c r="AM236" i="1"/>
  <c r="AN236" i="1" s="1"/>
  <c r="J236" i="1"/>
  <c r="J242" i="1"/>
  <c r="K242" i="1" s="1"/>
  <c r="AM242" i="1"/>
  <c r="AN242" i="1" s="1"/>
  <c r="AC242" i="1"/>
  <c r="AD242" i="1" s="1"/>
  <c r="AK246" i="1"/>
  <c r="AL246" i="1" s="1"/>
  <c r="AM246" i="1"/>
  <c r="AN246" i="1" s="1"/>
  <c r="AA256" i="1"/>
  <c r="AB256" i="1" s="1"/>
  <c r="AC260" i="1"/>
  <c r="AD260" i="1" s="1"/>
  <c r="BG260" i="1"/>
  <c r="BH260" i="1" s="1"/>
  <c r="AW260" i="1"/>
  <c r="AX260" i="1" s="1"/>
  <c r="AW270" i="1"/>
  <c r="AX270" i="1" s="1"/>
  <c r="AM270" i="1"/>
  <c r="AN270" i="1" s="1"/>
  <c r="AA274" i="1"/>
  <c r="AB274" i="1" s="1"/>
  <c r="AC274" i="1"/>
  <c r="AD274" i="1" s="1"/>
  <c r="AA4" i="1"/>
  <c r="AB4" i="1" s="1"/>
  <c r="AC4" i="1"/>
  <c r="AD4" i="1" s="1"/>
  <c r="BE14" i="1"/>
  <c r="BF14" i="1" s="1"/>
  <c r="BG18" i="1"/>
  <c r="BH18" i="1" s="1"/>
  <c r="AC18" i="1"/>
  <c r="AD18" i="1" s="1"/>
  <c r="AM18" i="1"/>
  <c r="AN18" i="1" s="1"/>
  <c r="BE22" i="1"/>
  <c r="BF22" i="1" s="1"/>
  <c r="BY22" i="1" s="1"/>
  <c r="AA26" i="1"/>
  <c r="AB26" i="1" s="1"/>
  <c r="AA30" i="1"/>
  <c r="AB30" i="1" s="1"/>
  <c r="AU30" i="1"/>
  <c r="AV30" i="1" s="1"/>
  <c r="AW30" i="1"/>
  <c r="AX30" i="1" s="1"/>
  <c r="J34" i="1"/>
  <c r="K34" i="1" s="1"/>
  <c r="AM34" i="1"/>
  <c r="AN34" i="1" s="1"/>
  <c r="AW34" i="1"/>
  <c r="AX34" i="1" s="1"/>
  <c r="AC34" i="1"/>
  <c r="AD34" i="1" s="1"/>
  <c r="BE38" i="1"/>
  <c r="BF38" i="1" s="1"/>
  <c r="BY38" i="1" s="1"/>
  <c r="AW42" i="1"/>
  <c r="AX42" i="1" s="1"/>
  <c r="AM42" i="1"/>
  <c r="AN42" i="1" s="1"/>
  <c r="J44" i="1"/>
  <c r="BG44" i="1"/>
  <c r="BH44" i="1" s="1"/>
  <c r="J50" i="1"/>
  <c r="BG50" i="1"/>
  <c r="BH50" i="1" s="1"/>
  <c r="AW50" i="1"/>
  <c r="AX50" i="1" s="1"/>
  <c r="AM50" i="1"/>
  <c r="AN50" i="1" s="1"/>
  <c r="AU56" i="1"/>
  <c r="AV56" i="1" s="1"/>
  <c r="AW56" i="1"/>
  <c r="AX56" i="1" s="1"/>
  <c r="J64" i="1"/>
  <c r="K64" i="1" s="1"/>
  <c r="AM64" i="1"/>
  <c r="AN64" i="1" s="1"/>
  <c r="AC64" i="1"/>
  <c r="AD64" i="1" s="1"/>
  <c r="J70" i="1"/>
  <c r="BG70" i="1"/>
  <c r="BH70" i="1" s="1"/>
  <c r="AC70" i="1"/>
  <c r="AD70" i="1" s="1"/>
  <c r="J76" i="1"/>
  <c r="BG76" i="1"/>
  <c r="BH76" i="1" s="1"/>
  <c r="AW76" i="1"/>
  <c r="AX76" i="1" s="1"/>
  <c r="AA82" i="1"/>
  <c r="AB82" i="1" s="1"/>
  <c r="AC82" i="1"/>
  <c r="AD82" i="1" s="1"/>
  <c r="BG90" i="1"/>
  <c r="BH90" i="1" s="1"/>
  <c r="BE94" i="1"/>
  <c r="BF94" i="1" s="1"/>
  <c r="BY94" i="1" s="1"/>
  <c r="AA98" i="1"/>
  <c r="AB98" i="1" s="1"/>
  <c r="AC98" i="1"/>
  <c r="AD98" i="1" s="1"/>
  <c r="AA104" i="1"/>
  <c r="AB104" i="1" s="1"/>
  <c r="AC104" i="1"/>
  <c r="AD104" i="1" s="1"/>
  <c r="AK104" i="1"/>
  <c r="AL104" i="1" s="1"/>
  <c r="AM104" i="1"/>
  <c r="AN104" i="1" s="1"/>
  <c r="J106" i="1"/>
  <c r="K106" i="1" s="1"/>
  <c r="AM106" i="1"/>
  <c r="AN106" i="1" s="1"/>
  <c r="AA114" i="1"/>
  <c r="AB114" i="1" s="1"/>
  <c r="AC114" i="1"/>
  <c r="AD114" i="1" s="1"/>
  <c r="BE130" i="1"/>
  <c r="BF130" i="1" s="1"/>
  <c r="BY130" i="1" s="1"/>
  <c r="AU140" i="1"/>
  <c r="AV140" i="1" s="1"/>
  <c r="AW140" i="1"/>
  <c r="AX140" i="1" s="1"/>
  <c r="AK140" i="1"/>
  <c r="AL140" i="1" s="1"/>
  <c r="AK144" i="1"/>
  <c r="AL144" i="1" s="1"/>
  <c r="AM144" i="1"/>
  <c r="AN144" i="1" s="1"/>
  <c r="BG148" i="1"/>
  <c r="BH148" i="1" s="1"/>
  <c r="AM148" i="1"/>
  <c r="AN148" i="1" s="1"/>
  <c r="AA154" i="1"/>
  <c r="AB154" i="1" s="1"/>
  <c r="BV154" i="1" s="1"/>
  <c r="AW162" i="1"/>
  <c r="AX162" i="1" s="1"/>
  <c r="BG162" i="1"/>
  <c r="BH162" i="1" s="1"/>
  <c r="AC162" i="1"/>
  <c r="AD162" i="1" s="1"/>
  <c r="AK166" i="1"/>
  <c r="AL166" i="1" s="1"/>
  <c r="AM166" i="1"/>
  <c r="AN166" i="1" s="1"/>
  <c r="J172" i="1"/>
  <c r="K172" i="1" s="1"/>
  <c r="AM172" i="1"/>
  <c r="AN172" i="1" s="1"/>
  <c r="AC172" i="1"/>
  <c r="AD172" i="1" s="1"/>
  <c r="AU176" i="1"/>
  <c r="AV176" i="1" s="1"/>
  <c r="AW176" i="1"/>
  <c r="AX176" i="1" s="1"/>
  <c r="J184" i="1"/>
  <c r="K184" i="1" s="1"/>
  <c r="AM184" i="1"/>
  <c r="AN184" i="1" s="1"/>
  <c r="AA190" i="1"/>
  <c r="AB190" i="1" s="1"/>
  <c r="AC190" i="1"/>
  <c r="AD190" i="1" s="1"/>
  <c r="J208" i="1"/>
  <c r="K208" i="1" s="1"/>
  <c r="BG208" i="1"/>
  <c r="BH208" i="1" s="1"/>
  <c r="AM208" i="1"/>
  <c r="AN208" i="1" s="1"/>
  <c r="AA212" i="1"/>
  <c r="AB212" i="1" s="1"/>
  <c r="J220" i="1"/>
  <c r="AM220" i="1"/>
  <c r="AN220" i="1" s="1"/>
  <c r="AC220" i="1"/>
  <c r="AD220" i="1" s="1"/>
  <c r="AA222" i="1"/>
  <c r="AB222" i="1" s="1"/>
  <c r="AC222" i="1"/>
  <c r="AD222" i="1" s="1"/>
  <c r="AA228" i="1"/>
  <c r="AB228" i="1" s="1"/>
  <c r="AM234" i="1"/>
  <c r="AN234" i="1" s="1"/>
  <c r="AW234" i="1"/>
  <c r="AX234" i="1" s="1"/>
  <c r="AU244" i="1"/>
  <c r="AV244" i="1" s="1"/>
  <c r="AU248" i="1"/>
  <c r="AV248" i="1" s="1"/>
  <c r="AW248" i="1"/>
  <c r="AX248" i="1" s="1"/>
  <c r="J252" i="1"/>
  <c r="AC252" i="1"/>
  <c r="AD252" i="1" s="1"/>
  <c r="AM252" i="1"/>
  <c r="AN252" i="1" s="1"/>
  <c r="AA258" i="1"/>
  <c r="AB258" i="1" s="1"/>
  <c r="AC258" i="1"/>
  <c r="AD258" i="1" s="1"/>
  <c r="AU262" i="1"/>
  <c r="AV262" i="1" s="1"/>
  <c r="BX262" i="1" s="1"/>
  <c r="AK268" i="1"/>
  <c r="AL268" i="1" s="1"/>
  <c r="AM268" i="1"/>
  <c r="AN268" i="1" s="1"/>
  <c r="J101" i="1"/>
  <c r="K101" i="1" s="1"/>
  <c r="J145" i="1"/>
  <c r="K145" i="1" s="1"/>
  <c r="J185" i="1"/>
  <c r="K185" i="1" s="1"/>
  <c r="J201" i="1"/>
  <c r="K201" i="1" s="1"/>
  <c r="AC52" i="1"/>
  <c r="AD52" i="1" s="1"/>
  <c r="AC116" i="1"/>
  <c r="AD116" i="1" s="1"/>
  <c r="AC212" i="1"/>
  <c r="AD212" i="1" s="1"/>
  <c r="AC77" i="1"/>
  <c r="AD77" i="1" s="1"/>
  <c r="AC181" i="1"/>
  <c r="AD181" i="1" s="1"/>
  <c r="AC209" i="1"/>
  <c r="AD209" i="1" s="1"/>
  <c r="AC257" i="1"/>
  <c r="AD257" i="1" s="1"/>
  <c r="AC26" i="1"/>
  <c r="AD26" i="1" s="1"/>
  <c r="AC78" i="1"/>
  <c r="AD78" i="1" s="1"/>
  <c r="AC90" i="1"/>
  <c r="AD90" i="1" s="1"/>
  <c r="AC106" i="1"/>
  <c r="AD106" i="1" s="1"/>
  <c r="AC182" i="1"/>
  <c r="AD182" i="1" s="1"/>
  <c r="AC194" i="1"/>
  <c r="AD194" i="1" s="1"/>
  <c r="AC226" i="1"/>
  <c r="AD226" i="1" s="1"/>
  <c r="AC238" i="1"/>
  <c r="AD238" i="1" s="1"/>
  <c r="AC43" i="1"/>
  <c r="AD43" i="1" s="1"/>
  <c r="AC51" i="1"/>
  <c r="AD51" i="1" s="1"/>
  <c r="AC67" i="1"/>
  <c r="AD67" i="1" s="1"/>
  <c r="AC167" i="1"/>
  <c r="AD167" i="1" s="1"/>
  <c r="AC179" i="1"/>
  <c r="AD179" i="1" s="1"/>
  <c r="AC231" i="1"/>
  <c r="AD231" i="1" s="1"/>
  <c r="AC243" i="1"/>
  <c r="AD243" i="1" s="1"/>
  <c r="J90" i="1"/>
  <c r="K90" i="1" s="1"/>
  <c r="J126" i="1"/>
  <c r="J180" i="1"/>
  <c r="K180" i="1" s="1"/>
  <c r="AC188" i="1"/>
  <c r="AD188" i="1" s="1"/>
  <c r="AC76" i="1"/>
  <c r="AD76" i="1" s="1"/>
  <c r="AC128" i="1"/>
  <c r="AD128" i="1" s="1"/>
  <c r="AM11" i="1"/>
  <c r="AN11" i="1" s="1"/>
  <c r="AM27" i="1"/>
  <c r="AN27" i="1" s="1"/>
  <c r="AM79" i="1"/>
  <c r="AN79" i="1" s="1"/>
  <c r="BG87" i="1"/>
  <c r="BH87" i="1" s="1"/>
  <c r="AM107" i="1"/>
  <c r="AN107" i="1" s="1"/>
  <c r="BG135" i="1"/>
  <c r="BH135" i="1" s="1"/>
  <c r="AM159" i="1"/>
  <c r="AN159" i="1" s="1"/>
  <c r="BG167" i="1"/>
  <c r="BH167" i="1" s="1"/>
  <c r="BG183" i="1"/>
  <c r="BH183" i="1" s="1"/>
  <c r="AW191" i="1"/>
  <c r="AX191" i="1" s="1"/>
  <c r="AM219" i="1"/>
  <c r="AN219" i="1" s="1"/>
  <c r="AM235" i="1"/>
  <c r="AN235" i="1" s="1"/>
  <c r="BG243" i="1"/>
  <c r="BH243" i="1" s="1"/>
  <c r="AW5" i="1"/>
  <c r="AX5" i="1" s="1"/>
  <c r="AW36" i="1"/>
  <c r="AX36" i="1" s="1"/>
  <c r="AM44" i="1"/>
  <c r="AN44" i="1" s="1"/>
  <c r="BG48" i="1"/>
  <c r="BH48" i="1" s="1"/>
  <c r="BG52" i="1"/>
  <c r="BH52" i="1" s="1"/>
  <c r="AM60" i="1"/>
  <c r="AN60" i="1" s="1"/>
  <c r="BG64" i="1"/>
  <c r="BH64" i="1" s="1"/>
  <c r="AM76" i="1"/>
  <c r="AN76" i="1" s="1"/>
  <c r="AM88" i="1"/>
  <c r="AN88" i="1" s="1"/>
  <c r="AW96" i="1"/>
  <c r="AX96" i="1" s="1"/>
  <c r="AM112" i="1"/>
  <c r="AN112" i="1" s="1"/>
  <c r="BG116" i="1"/>
  <c r="BH116" i="1" s="1"/>
  <c r="AW120" i="1"/>
  <c r="AX120" i="1" s="1"/>
  <c r="AM128" i="1"/>
  <c r="AN128" i="1" s="1"/>
  <c r="AW148" i="1"/>
  <c r="AX148" i="1" s="1"/>
  <c r="AM152" i="1"/>
  <c r="AN152" i="1" s="1"/>
  <c r="BG172" i="1"/>
  <c r="BH172" i="1" s="1"/>
  <c r="AM192" i="1"/>
  <c r="AN192" i="1" s="1"/>
  <c r="BG200" i="1"/>
  <c r="BH200" i="1" s="1"/>
  <c r="AW220" i="1"/>
  <c r="AX220" i="1" s="1"/>
  <c r="AM228" i="1"/>
  <c r="AN228" i="1" s="1"/>
  <c r="BG236" i="1"/>
  <c r="BH236" i="1" s="1"/>
  <c r="AM248" i="1"/>
  <c r="AN248" i="1" s="1"/>
  <c r="BG252" i="1"/>
  <c r="BH252" i="1" s="1"/>
  <c r="AM3" i="1"/>
  <c r="AM9" i="1"/>
  <c r="AN9" i="1" s="1"/>
  <c r="AW53" i="1"/>
  <c r="AX53" i="1" s="1"/>
  <c r="AW65" i="1"/>
  <c r="AX65" i="1" s="1"/>
  <c r="AM89" i="1"/>
  <c r="AN89" i="1" s="1"/>
  <c r="BG105" i="1"/>
  <c r="BH105" i="1" s="1"/>
  <c r="AM125" i="1"/>
  <c r="AN125" i="1" s="1"/>
  <c r="BG129" i="1"/>
  <c r="BH129" i="1" s="1"/>
  <c r="AW145" i="1"/>
  <c r="AX145" i="1" s="1"/>
  <c r="AW189" i="1"/>
  <c r="AX189" i="1" s="1"/>
  <c r="AW205" i="1"/>
  <c r="AX205" i="1" s="1"/>
  <c r="AM217" i="1"/>
  <c r="AN217" i="1" s="1"/>
  <c r="AW221" i="1"/>
  <c r="AX221" i="1" s="1"/>
  <c r="AM225" i="1"/>
  <c r="AN225" i="1" s="1"/>
  <c r="AM237" i="1"/>
  <c r="AN237" i="1" s="1"/>
  <c r="BG273" i="1"/>
  <c r="BH273" i="1" s="1"/>
  <c r="AW277" i="1"/>
  <c r="AX277" i="1" s="1"/>
  <c r="BG14" i="1"/>
  <c r="BH14" i="1" s="1"/>
  <c r="AW18" i="1"/>
  <c r="AX18" i="1" s="1"/>
  <c r="BG34" i="1"/>
  <c r="BH34" i="1" s="1"/>
  <c r="BG42" i="1"/>
  <c r="BH42" i="1" s="1"/>
  <c r="AW46" i="1"/>
  <c r="AX46" i="1" s="1"/>
  <c r="AW106" i="1"/>
  <c r="AX106" i="1" s="1"/>
  <c r="AW126" i="1"/>
  <c r="AX126" i="1" s="1"/>
  <c r="BG142" i="1"/>
  <c r="BH142" i="1" s="1"/>
  <c r="BG146" i="1"/>
  <c r="BH146" i="1" s="1"/>
  <c r="BG158" i="1"/>
  <c r="BH158" i="1" s="1"/>
  <c r="AW174" i="1"/>
  <c r="AX174" i="1" s="1"/>
  <c r="AW194" i="1"/>
  <c r="AX194" i="1" s="1"/>
  <c r="AW226" i="1"/>
  <c r="AX226" i="1" s="1"/>
  <c r="AM238" i="1"/>
  <c r="AN238" i="1" s="1"/>
  <c r="BG242" i="1"/>
  <c r="BH242" i="1" s="1"/>
  <c r="AM250" i="1"/>
  <c r="AN250" i="1" s="1"/>
  <c r="AM258" i="1"/>
  <c r="AN258" i="1" s="1"/>
  <c r="BG266" i="1"/>
  <c r="BH266" i="1" s="1"/>
  <c r="J211" i="1"/>
  <c r="K211" i="1" s="1"/>
  <c r="J18" i="1"/>
  <c r="K18" i="1" s="1"/>
  <c r="J127" i="1"/>
  <c r="BG127" i="1"/>
  <c r="BH127" i="1" s="1"/>
  <c r="AW127" i="1"/>
  <c r="AX127" i="1" s="1"/>
  <c r="AM127" i="1"/>
  <c r="AN127" i="1" s="1"/>
  <c r="AC127" i="1"/>
  <c r="AD127" i="1" s="1"/>
  <c r="AA131" i="1"/>
  <c r="AB131" i="1" s="1"/>
  <c r="BE163" i="1"/>
  <c r="BF163" i="1" s="1"/>
  <c r="AM181" i="1"/>
  <c r="AN181" i="1" s="1"/>
  <c r="AU209" i="1"/>
  <c r="AV209" i="1" s="1"/>
  <c r="AW209" i="1"/>
  <c r="AX209" i="1" s="1"/>
  <c r="BE227" i="1"/>
  <c r="BF227" i="1" s="1"/>
  <c r="AK249" i="1"/>
  <c r="AL249" i="1" s="1"/>
  <c r="AU253" i="1"/>
  <c r="AV253" i="1" s="1"/>
  <c r="AW253" i="1"/>
  <c r="AX253" i="1" s="1"/>
  <c r="BE259" i="1"/>
  <c r="BF259" i="1" s="1"/>
  <c r="AK263" i="1"/>
  <c r="AL263" i="1" s="1"/>
  <c r="AM263" i="1"/>
  <c r="AN263" i="1" s="1"/>
  <c r="AU269" i="1"/>
  <c r="AV269" i="1" s="1"/>
  <c r="AW269" i="1"/>
  <c r="AX269" i="1" s="1"/>
  <c r="AW275" i="1"/>
  <c r="AX275" i="1" s="1"/>
  <c r="AM275" i="1"/>
  <c r="AN275" i="1" s="1"/>
  <c r="AK5" i="1"/>
  <c r="AL5" i="1" s="1"/>
  <c r="AM5" i="1"/>
  <c r="AA7" i="1"/>
  <c r="AB7" i="1" s="1"/>
  <c r="AC7" i="1"/>
  <c r="AD7" i="1" s="1"/>
  <c r="AK7" i="1"/>
  <c r="AL7" i="1" s="1"/>
  <c r="AM7" i="1"/>
  <c r="AN7" i="1" s="1"/>
  <c r="BG9" i="1"/>
  <c r="BH9" i="1" s="1"/>
  <c r="AM17" i="1"/>
  <c r="AN17" i="1" s="1"/>
  <c r="AW17" i="1"/>
  <c r="AX17" i="1" s="1"/>
  <c r="AC17" i="1"/>
  <c r="AD17" i="1" s="1"/>
  <c r="BE31" i="1"/>
  <c r="BF31" i="1" s="1"/>
  <c r="BG31" i="1"/>
  <c r="BH31" i="1" s="1"/>
  <c r="AW33" i="1"/>
  <c r="AX33" i="1" s="1"/>
  <c r="BG33" i="1"/>
  <c r="BH33" i="1" s="1"/>
  <c r="AC41" i="1"/>
  <c r="AD41" i="1" s="1"/>
  <c r="AM41" i="1"/>
  <c r="AN41" i="1" s="1"/>
  <c r="BG49" i="1"/>
  <c r="BH49" i="1" s="1"/>
  <c r="AK55" i="1"/>
  <c r="AL55" i="1" s="1"/>
  <c r="AM55" i="1"/>
  <c r="AN55" i="1" s="1"/>
  <c r="BE63" i="1"/>
  <c r="BF63" i="1" s="1"/>
  <c r="BG63" i="1"/>
  <c r="BH63" i="1" s="1"/>
  <c r="AU69" i="1"/>
  <c r="AV69" i="1" s="1"/>
  <c r="AW69" i="1"/>
  <c r="AX69" i="1" s="1"/>
  <c r="BE71" i="1"/>
  <c r="BF71" i="1" s="1"/>
  <c r="AA73" i="1"/>
  <c r="AB73" i="1" s="1"/>
  <c r="AM81" i="1"/>
  <c r="AN81" i="1" s="1"/>
  <c r="BG81" i="1"/>
  <c r="BH81" i="1" s="1"/>
  <c r="AC81" i="1"/>
  <c r="AD81" i="1" s="1"/>
  <c r="J83" i="1"/>
  <c r="K83" i="1" s="1"/>
  <c r="AC83" i="1"/>
  <c r="AD83" i="1" s="1"/>
  <c r="AM83" i="1"/>
  <c r="AN83" i="1" s="1"/>
  <c r="J99" i="1"/>
  <c r="AM99" i="1"/>
  <c r="AN99" i="1" s="1"/>
  <c r="AC99" i="1"/>
  <c r="AD99" i="1" s="1"/>
  <c r="AK105" i="1"/>
  <c r="AL105" i="1" s="1"/>
  <c r="AM105" i="1"/>
  <c r="AN105" i="1" s="1"/>
  <c r="J111" i="1"/>
  <c r="K111" i="1" s="1"/>
  <c r="BG111" i="1"/>
  <c r="BH111" i="1" s="1"/>
  <c r="AW111" i="1"/>
  <c r="AX111" i="1" s="1"/>
  <c r="AC111" i="1"/>
  <c r="AD111" i="1" s="1"/>
  <c r="BE117" i="1"/>
  <c r="BF117" i="1" s="1"/>
  <c r="BG117" i="1"/>
  <c r="BH117" i="1" s="1"/>
  <c r="AU121" i="1"/>
  <c r="AV121" i="1" s="1"/>
  <c r="AW121" i="1"/>
  <c r="AX121" i="1" s="1"/>
  <c r="J123" i="1"/>
  <c r="AW123" i="1"/>
  <c r="AX123" i="1" s="1"/>
  <c r="AC123" i="1"/>
  <c r="AD123" i="1" s="1"/>
  <c r="BG123" i="1"/>
  <c r="BH123" i="1" s="1"/>
  <c r="AM157" i="1"/>
  <c r="AN157" i="1" s="1"/>
  <c r="J157" i="1"/>
  <c r="K157" i="1" s="1"/>
  <c r="BG157" i="1"/>
  <c r="BH157" i="1" s="1"/>
  <c r="AU165" i="1"/>
  <c r="AV165" i="1" s="1"/>
  <c r="BE169" i="1"/>
  <c r="BF169" i="1" s="1"/>
  <c r="BG169" i="1"/>
  <c r="BH169" i="1" s="1"/>
  <c r="AK175" i="1"/>
  <c r="AL175" i="1" s="1"/>
  <c r="AK187" i="1"/>
  <c r="AL187" i="1" s="1"/>
  <c r="AC225" i="1"/>
  <c r="AD225" i="1" s="1"/>
  <c r="AW225" i="1"/>
  <c r="AX225" i="1" s="1"/>
  <c r="AK233" i="1"/>
  <c r="AL233" i="1" s="1"/>
  <c r="AM233" i="1"/>
  <c r="AN233" i="1" s="1"/>
  <c r="AW243" i="1"/>
  <c r="AX243" i="1" s="1"/>
  <c r="AM243" i="1"/>
  <c r="AN243" i="1" s="1"/>
  <c r="BE251" i="1"/>
  <c r="BF251" i="1" s="1"/>
  <c r="BG251" i="1"/>
  <c r="BH251" i="1" s="1"/>
  <c r="AU255" i="1"/>
  <c r="AV255" i="1" s="1"/>
  <c r="AU257" i="1"/>
  <c r="AV257" i="1" s="1"/>
  <c r="AW257" i="1"/>
  <c r="AX257" i="1" s="1"/>
  <c r="AU261" i="1"/>
  <c r="AV261" i="1" s="1"/>
  <c r="AW261" i="1"/>
  <c r="AX261" i="1" s="1"/>
  <c r="BE3" i="1"/>
  <c r="BG3" i="1"/>
  <c r="BH3" i="1" s="1"/>
  <c r="AA28" i="1"/>
  <c r="AB28" i="1" s="1"/>
  <c r="AA32" i="1"/>
  <c r="AB32" i="1" s="1"/>
  <c r="AC32" i="1"/>
  <c r="AD32" i="1" s="1"/>
  <c r="AU54" i="1"/>
  <c r="AV54" i="1" s="1"/>
  <c r="AW54" i="1"/>
  <c r="AX54" i="1" s="1"/>
  <c r="AW58" i="1"/>
  <c r="AX58" i="1" s="1"/>
  <c r="AC58" i="1"/>
  <c r="AD58" i="1" s="1"/>
  <c r="BG58" i="1"/>
  <c r="BH58" i="1" s="1"/>
  <c r="J62" i="1"/>
  <c r="AM62" i="1"/>
  <c r="AN62" i="1" s="1"/>
  <c r="AC62" i="1"/>
  <c r="AD62" i="1" s="1"/>
  <c r="AK68" i="1"/>
  <c r="AL68" i="1" s="1"/>
  <c r="AM68" i="1"/>
  <c r="AN68" i="1" s="1"/>
  <c r="J72" i="1"/>
  <c r="K72" i="1" s="1"/>
  <c r="AW72" i="1"/>
  <c r="AX72" i="1" s="1"/>
  <c r="BE92" i="1"/>
  <c r="BF92" i="1" s="1"/>
  <c r="AK102" i="1"/>
  <c r="AL102" i="1" s="1"/>
  <c r="AK108" i="1"/>
  <c r="AL108" i="1" s="1"/>
  <c r="AM108" i="1"/>
  <c r="AN108" i="1" s="1"/>
  <c r="J156" i="1"/>
  <c r="K156" i="1" s="1"/>
  <c r="AM156" i="1"/>
  <c r="AN156" i="1" s="1"/>
  <c r="AC156" i="1"/>
  <c r="AD156" i="1" s="1"/>
  <c r="AA160" i="1"/>
  <c r="AB160" i="1" s="1"/>
  <c r="AU164" i="1"/>
  <c r="AV164" i="1" s="1"/>
  <c r="AW164" i="1"/>
  <c r="AX164" i="1" s="1"/>
  <c r="AU246" i="1"/>
  <c r="AV246" i="1" s="1"/>
  <c r="AW246" i="1"/>
  <c r="AX246" i="1" s="1"/>
  <c r="AU250" i="1"/>
  <c r="AV250" i="1" s="1"/>
  <c r="J254" i="1"/>
  <c r="K254" i="1" s="1"/>
  <c r="AC254" i="1"/>
  <c r="AD254" i="1" s="1"/>
  <c r="AW254" i="1"/>
  <c r="AX254" i="1" s="1"/>
  <c r="AM254" i="1"/>
  <c r="AN254" i="1" s="1"/>
  <c r="AK256" i="1"/>
  <c r="AL256" i="1" s="1"/>
  <c r="AM256" i="1"/>
  <c r="AN256" i="1" s="1"/>
  <c r="AU4" i="1"/>
  <c r="AV4" i="1" s="1"/>
  <c r="AK10" i="1"/>
  <c r="AL10" i="1" s="1"/>
  <c r="AM10" i="1"/>
  <c r="AN10" i="1" s="1"/>
  <c r="AK14" i="1"/>
  <c r="AL14" i="1" s="1"/>
  <c r="AM14" i="1"/>
  <c r="AN14" i="1" s="1"/>
  <c r="AK38" i="1"/>
  <c r="AL38" i="1" s="1"/>
  <c r="AK56" i="1"/>
  <c r="AL56" i="1" s="1"/>
  <c r="AK94" i="1"/>
  <c r="AL94" i="1" s="1"/>
  <c r="AM94" i="1"/>
  <c r="AN94" i="1" s="1"/>
  <c r="AK98" i="1"/>
  <c r="AL98" i="1" s="1"/>
  <c r="AK114" i="1"/>
  <c r="AL114" i="1" s="1"/>
  <c r="AM114" i="1"/>
  <c r="AN114" i="1" s="1"/>
  <c r="J124" i="1"/>
  <c r="AC124" i="1"/>
  <c r="AD124" i="1" s="1"/>
  <c r="BG124" i="1"/>
  <c r="BH124" i="1" s="1"/>
  <c r="AW124" i="1"/>
  <c r="AX124" i="1" s="1"/>
  <c r="AK136" i="1"/>
  <c r="AL136" i="1" s="1"/>
  <c r="BE140" i="1"/>
  <c r="BF140" i="1" s="1"/>
  <c r="BG140" i="1"/>
  <c r="BH140" i="1" s="1"/>
  <c r="BE144" i="1"/>
  <c r="BF144" i="1" s="1"/>
  <c r="BG144" i="1"/>
  <c r="BH144" i="1" s="1"/>
  <c r="J17" i="1"/>
  <c r="J49" i="1"/>
  <c r="J65" i="1"/>
  <c r="K65" i="1" s="1"/>
  <c r="J161" i="1"/>
  <c r="K161" i="1" s="1"/>
  <c r="AC180" i="1"/>
  <c r="AD180" i="1" s="1"/>
  <c r="AC73" i="1"/>
  <c r="AD73" i="1" s="1"/>
  <c r="AC85" i="1"/>
  <c r="AD85" i="1" s="1"/>
  <c r="AC146" i="1"/>
  <c r="AD146" i="1" s="1"/>
  <c r="AW19" i="1"/>
  <c r="AX19" i="1" s="1"/>
  <c r="AW99" i="1"/>
  <c r="AX99" i="1" s="1"/>
  <c r="BG103" i="1"/>
  <c r="BH103" i="1" s="1"/>
  <c r="AM111" i="1"/>
  <c r="AN111" i="1" s="1"/>
  <c r="BG115" i="1"/>
  <c r="BH115" i="1" s="1"/>
  <c r="AW92" i="1"/>
  <c r="AX92" i="1" s="1"/>
  <c r="AM124" i="1"/>
  <c r="AN124" i="1" s="1"/>
  <c r="AM216" i="1"/>
  <c r="AN216" i="1" s="1"/>
  <c r="AM272" i="1"/>
  <c r="AN272" i="1" s="1"/>
  <c r="BG13" i="1"/>
  <c r="BH13" i="1" s="1"/>
  <c r="AM49" i="1"/>
  <c r="AN49" i="1" s="1"/>
  <c r="AW81" i="1"/>
  <c r="AX81" i="1" s="1"/>
  <c r="BG145" i="1"/>
  <c r="BH145" i="1" s="1"/>
  <c r="BG189" i="1"/>
  <c r="BH189" i="1" s="1"/>
  <c r="BG193" i="1"/>
  <c r="BH193" i="1" s="1"/>
  <c r="BG201" i="1"/>
  <c r="BH201" i="1" s="1"/>
  <c r="AM58" i="1"/>
  <c r="AN58" i="1" s="1"/>
  <c r="AM110" i="1"/>
  <c r="AN110" i="1" s="1"/>
  <c r="AM126" i="1"/>
  <c r="AN126" i="1" s="1"/>
  <c r="BG210" i="1"/>
  <c r="BH210" i="1" s="1"/>
  <c r="AK135" i="1"/>
  <c r="AL135" i="1" s="1"/>
  <c r="AM135" i="1"/>
  <c r="AN135" i="1" s="1"/>
  <c r="AK151" i="1"/>
  <c r="AL151" i="1" s="1"/>
  <c r="AM151" i="1"/>
  <c r="AN151" i="1" s="1"/>
  <c r="AK163" i="1"/>
  <c r="AL163" i="1" s="1"/>
  <c r="AM163" i="1"/>
  <c r="AN163" i="1" s="1"/>
  <c r="AU179" i="1"/>
  <c r="AV179" i="1" s="1"/>
  <c r="AW179" i="1"/>
  <c r="AX179" i="1" s="1"/>
  <c r="AW185" i="1"/>
  <c r="AX185" i="1" s="1"/>
  <c r="AC185" i="1"/>
  <c r="AD185" i="1" s="1"/>
  <c r="AW193" i="1"/>
  <c r="AX193" i="1" s="1"/>
  <c r="AC193" i="1"/>
  <c r="AD193" i="1" s="1"/>
  <c r="AK199" i="1"/>
  <c r="AL199" i="1" s="1"/>
  <c r="AM199" i="1"/>
  <c r="AN199" i="1" s="1"/>
  <c r="AW201" i="1"/>
  <c r="AX201" i="1" s="1"/>
  <c r="BE205" i="1"/>
  <c r="BF205" i="1" s="1"/>
  <c r="BG219" i="1"/>
  <c r="BH219" i="1" s="1"/>
  <c r="AK241" i="1"/>
  <c r="AL241" i="1" s="1"/>
  <c r="AM241" i="1"/>
  <c r="AN241" i="1" s="1"/>
  <c r="AM245" i="1"/>
  <c r="AN245" i="1" s="1"/>
  <c r="AW245" i="1"/>
  <c r="AX245" i="1" s="1"/>
  <c r="AK259" i="1"/>
  <c r="AL259" i="1" s="1"/>
  <c r="AM259" i="1"/>
  <c r="AN259" i="1" s="1"/>
  <c r="AA263" i="1"/>
  <c r="AB263" i="1" s="1"/>
  <c r="AC263" i="1"/>
  <c r="AD263" i="1" s="1"/>
  <c r="AU263" i="1"/>
  <c r="AV263" i="1" s="1"/>
  <c r="AW263" i="1"/>
  <c r="AX263" i="1" s="1"/>
  <c r="BE269" i="1"/>
  <c r="BF269" i="1" s="1"/>
  <c r="BE277" i="1"/>
  <c r="BF277" i="1" s="1"/>
  <c r="BG277" i="1"/>
  <c r="BH277" i="1" s="1"/>
  <c r="AA13" i="1"/>
  <c r="AB13" i="1" s="1"/>
  <c r="AU15" i="1"/>
  <c r="AV15" i="1" s="1"/>
  <c r="AW15" i="1"/>
  <c r="AX15" i="1" s="1"/>
  <c r="AA29" i="1"/>
  <c r="AB29" i="1" s="1"/>
  <c r="AC29" i="1"/>
  <c r="AD29" i="1" s="1"/>
  <c r="J51" i="1"/>
  <c r="AM51" i="1"/>
  <c r="AN51" i="1" s="1"/>
  <c r="J59" i="1"/>
  <c r="K59" i="1" s="1"/>
  <c r="AW59" i="1"/>
  <c r="AX59" i="1" s="1"/>
  <c r="AC59" i="1"/>
  <c r="AD59" i="1" s="1"/>
  <c r="BG59" i="1"/>
  <c r="BH59" i="1" s="1"/>
  <c r="J67" i="1"/>
  <c r="K67" i="1" s="1"/>
  <c r="AM67" i="1"/>
  <c r="AN67" i="1" s="1"/>
  <c r="AK73" i="1"/>
  <c r="AL73" i="1" s="1"/>
  <c r="AK93" i="1"/>
  <c r="AL93" i="1" s="1"/>
  <c r="AM93" i="1"/>
  <c r="AN93" i="1" s="1"/>
  <c r="BE113" i="1"/>
  <c r="BF113" i="1" s="1"/>
  <c r="AK115" i="1"/>
  <c r="AL115" i="1" s="1"/>
  <c r="AM115" i="1"/>
  <c r="AN115" i="1" s="1"/>
  <c r="BE121" i="1"/>
  <c r="BF121" i="1" s="1"/>
  <c r="BG121" i="1"/>
  <c r="BH121" i="1" s="1"/>
  <c r="BG141" i="1"/>
  <c r="BH141" i="1" s="1"/>
  <c r="AC141" i="1"/>
  <c r="AD141" i="1" s="1"/>
  <c r="J141" i="1"/>
  <c r="K141" i="1" s="1"/>
  <c r="AW141" i="1"/>
  <c r="AX141" i="1" s="1"/>
  <c r="J147" i="1"/>
  <c r="AM147" i="1"/>
  <c r="AN147" i="1" s="1"/>
  <c r="AC147" i="1"/>
  <c r="AD147" i="1" s="1"/>
  <c r="AK171" i="1"/>
  <c r="AL171" i="1" s="1"/>
  <c r="AA175" i="1"/>
  <c r="AB175" i="1" s="1"/>
  <c r="AC175" i="1"/>
  <c r="AD175" i="1" s="1"/>
  <c r="AW177" i="1"/>
  <c r="AX177" i="1" s="1"/>
  <c r="AK191" i="1"/>
  <c r="AL191" i="1" s="1"/>
  <c r="AU197" i="1"/>
  <c r="AV197" i="1" s="1"/>
  <c r="BE203" i="1"/>
  <c r="BF203" i="1" s="1"/>
  <c r="BG203" i="1"/>
  <c r="BH203" i="1" s="1"/>
  <c r="BE207" i="1"/>
  <c r="BF207" i="1" s="1"/>
  <c r="BG207" i="1"/>
  <c r="BH207" i="1" s="1"/>
  <c r="AU229" i="1"/>
  <c r="AV229" i="1" s="1"/>
  <c r="AW229" i="1"/>
  <c r="AX229" i="1" s="1"/>
  <c r="BE237" i="1"/>
  <c r="BF237" i="1" s="1"/>
  <c r="BG237" i="1"/>
  <c r="BH237" i="1" s="1"/>
  <c r="AK261" i="1"/>
  <c r="AL261" i="1" s="1"/>
  <c r="BE267" i="1"/>
  <c r="BF267" i="1" s="1"/>
  <c r="BG267" i="1"/>
  <c r="BH267" i="1" s="1"/>
  <c r="J8" i="1"/>
  <c r="BG8" i="1"/>
  <c r="BH8" i="1" s="1"/>
  <c r="AW8" i="1"/>
  <c r="AX8" i="1" s="1"/>
  <c r="AC8" i="1"/>
  <c r="AD8" i="1" s="1"/>
  <c r="J9" i="1"/>
  <c r="J25" i="1"/>
  <c r="K25" i="1" s="1"/>
  <c r="J41" i="1"/>
  <c r="J57" i="1"/>
  <c r="K57" i="1" s="1"/>
  <c r="J129" i="1"/>
  <c r="J149" i="1"/>
  <c r="K149" i="1" s="1"/>
  <c r="J225" i="1"/>
  <c r="K225" i="1" s="1"/>
  <c r="J273" i="1"/>
  <c r="K273" i="1" s="1"/>
  <c r="AC148" i="1"/>
  <c r="AD148" i="1" s="1"/>
  <c r="AC228" i="1"/>
  <c r="AD228" i="1" s="1"/>
  <c r="AC120" i="1"/>
  <c r="AD120" i="1" s="1"/>
  <c r="AC9" i="1"/>
  <c r="AD9" i="1" s="1"/>
  <c r="AC61" i="1"/>
  <c r="AD61" i="1" s="1"/>
  <c r="AC145" i="1"/>
  <c r="AD145" i="1" s="1"/>
  <c r="AC241" i="1"/>
  <c r="AD241" i="1" s="1"/>
  <c r="AC265" i="1"/>
  <c r="AD265" i="1" s="1"/>
  <c r="AC30" i="1"/>
  <c r="AD30" i="1" s="1"/>
  <c r="AC214" i="1"/>
  <c r="AD214" i="1" s="1"/>
  <c r="AC107" i="1"/>
  <c r="AD107" i="1" s="1"/>
  <c r="AC171" i="1"/>
  <c r="AD171" i="1" s="1"/>
  <c r="AC183" i="1"/>
  <c r="AD183" i="1" s="1"/>
  <c r="AC195" i="1"/>
  <c r="AD195" i="1" s="1"/>
  <c r="AC235" i="1"/>
  <c r="AD235" i="1" s="1"/>
  <c r="AC267" i="1"/>
  <c r="AD267" i="1" s="1"/>
  <c r="AC24" i="1"/>
  <c r="AD24" i="1" s="1"/>
  <c r="J260" i="1"/>
  <c r="K260" i="1" s="1"/>
  <c r="AC160" i="1"/>
  <c r="AD160" i="1" s="1"/>
  <c r="AC16" i="1"/>
  <c r="AD16" i="1" s="1"/>
  <c r="AC60" i="1"/>
  <c r="AD60" i="1" s="1"/>
  <c r="AC136" i="1"/>
  <c r="AD136" i="1" s="1"/>
  <c r="AC256" i="1"/>
  <c r="AD256" i="1" s="1"/>
  <c r="BG19" i="1"/>
  <c r="BH19" i="1" s="1"/>
  <c r="AW35" i="1"/>
  <c r="AX35" i="1" s="1"/>
  <c r="BG39" i="1"/>
  <c r="BH39" i="1" s="1"/>
  <c r="AW51" i="1"/>
  <c r="AX51" i="1" s="1"/>
  <c r="BG55" i="1"/>
  <c r="BH55" i="1" s="1"/>
  <c r="BG67" i="1"/>
  <c r="BH67" i="1" s="1"/>
  <c r="AW83" i="1"/>
  <c r="AX83" i="1" s="1"/>
  <c r="AM91" i="1"/>
  <c r="AN91" i="1" s="1"/>
  <c r="BG99" i="1"/>
  <c r="BH99" i="1" s="1"/>
  <c r="AM123" i="1"/>
  <c r="AN123" i="1" s="1"/>
  <c r="BG147" i="1"/>
  <c r="BH147" i="1" s="1"/>
  <c r="AW159" i="1"/>
  <c r="AX159" i="1" s="1"/>
  <c r="AM171" i="1"/>
  <c r="AN171" i="1" s="1"/>
  <c r="AM187" i="1"/>
  <c r="AN187" i="1" s="1"/>
  <c r="BG195" i="1"/>
  <c r="BH195" i="1" s="1"/>
  <c r="AM223" i="1"/>
  <c r="AN223" i="1" s="1"/>
  <c r="AM239" i="1"/>
  <c r="AN239" i="1" s="1"/>
  <c r="AW255" i="1"/>
  <c r="AX255" i="1" s="1"/>
  <c r="BG275" i="1"/>
  <c r="BH275" i="1" s="1"/>
  <c r="AM8" i="1"/>
  <c r="AN8" i="1" s="1"/>
  <c r="BG16" i="1"/>
  <c r="BH16" i="1" s="1"/>
  <c r="BG20" i="1"/>
  <c r="BH20" i="1" s="1"/>
  <c r="AW44" i="1"/>
  <c r="AX44" i="1" s="1"/>
  <c r="AM56" i="1"/>
  <c r="AN56" i="1" s="1"/>
  <c r="AW64" i="1"/>
  <c r="AX64" i="1" s="1"/>
  <c r="BG72" i="1"/>
  <c r="BH72" i="1" s="1"/>
  <c r="AW80" i="1"/>
  <c r="AX80" i="1" s="1"/>
  <c r="BG92" i="1"/>
  <c r="BH92" i="1" s="1"/>
  <c r="BG96" i="1"/>
  <c r="BH96" i="1" s="1"/>
  <c r="AW132" i="1"/>
  <c r="AX132" i="1" s="1"/>
  <c r="AM136" i="1"/>
  <c r="AN136" i="1" s="1"/>
  <c r="AM140" i="1"/>
  <c r="AN140" i="1" s="1"/>
  <c r="AM176" i="1"/>
  <c r="AN176" i="1" s="1"/>
  <c r="AW184" i="1"/>
  <c r="AX184" i="1" s="1"/>
  <c r="AM200" i="1"/>
  <c r="AN200" i="1" s="1"/>
  <c r="AW224" i="1"/>
  <c r="AX224" i="1" s="1"/>
  <c r="AW232" i="1"/>
  <c r="AX232" i="1" s="1"/>
  <c r="AW244" i="1"/>
  <c r="AX244" i="1" s="1"/>
  <c r="AM260" i="1"/>
  <c r="AN260" i="1" s="1"/>
  <c r="BG268" i="1"/>
  <c r="BH268" i="1" s="1"/>
  <c r="AW9" i="1"/>
  <c r="AX9" i="1" s="1"/>
  <c r="BG77" i="1"/>
  <c r="BH77" i="1" s="1"/>
  <c r="AM109" i="1"/>
  <c r="AN109" i="1" s="1"/>
  <c r="AW129" i="1"/>
  <c r="AX129" i="1" s="1"/>
  <c r="AM133" i="1"/>
  <c r="AN133" i="1" s="1"/>
  <c r="AW149" i="1"/>
  <c r="AX149" i="1" s="1"/>
  <c r="AM153" i="1"/>
  <c r="AN153" i="1" s="1"/>
  <c r="BG161" i="1"/>
  <c r="BH161" i="1" s="1"/>
  <c r="AW165" i="1"/>
  <c r="AX165" i="1" s="1"/>
  <c r="BG173" i="1"/>
  <c r="BH173" i="1" s="1"/>
  <c r="BG177" i="1"/>
  <c r="BH177" i="1" s="1"/>
  <c r="AW181" i="1"/>
  <c r="AX181" i="1" s="1"/>
  <c r="AM185" i="1"/>
  <c r="AN185" i="1" s="1"/>
  <c r="AM193" i="1"/>
  <c r="AN193" i="1" s="1"/>
  <c r="AM201" i="1"/>
  <c r="AN201" i="1" s="1"/>
  <c r="AM209" i="1"/>
  <c r="AN209" i="1" s="1"/>
  <c r="AM249" i="1"/>
  <c r="AN249" i="1" s="1"/>
  <c r="BG253" i="1"/>
  <c r="BH253" i="1" s="1"/>
  <c r="BG265" i="1"/>
  <c r="BH265" i="1" s="1"/>
  <c r="AM66" i="1"/>
  <c r="AN66" i="1" s="1"/>
  <c r="AM90" i="1"/>
  <c r="AN90" i="1" s="1"/>
  <c r="AM102" i="1"/>
  <c r="AN102" i="1" s="1"/>
  <c r="BG106" i="1"/>
  <c r="BH106" i="1" s="1"/>
  <c r="AM138" i="1"/>
  <c r="AN138" i="1" s="1"/>
  <c r="AW150" i="1"/>
  <c r="AX150" i="1" s="1"/>
  <c r="AM162" i="1"/>
  <c r="AN162" i="1" s="1"/>
  <c r="BG170" i="1"/>
  <c r="BH170" i="1" s="1"/>
  <c r="AM182" i="1"/>
  <c r="AN182" i="1" s="1"/>
  <c r="BG186" i="1"/>
  <c r="BH186" i="1" s="1"/>
  <c r="BG194" i="1"/>
  <c r="BH194" i="1" s="1"/>
  <c r="AM214" i="1"/>
  <c r="AN214" i="1" s="1"/>
  <c r="AW230" i="1"/>
  <c r="AX230" i="1" s="1"/>
  <c r="J238" i="1"/>
  <c r="K238" i="1" s="1"/>
  <c r="AM262" i="1"/>
  <c r="AN262" i="1" s="1"/>
  <c r="BG270" i="1"/>
  <c r="BH270" i="1" s="1"/>
  <c r="AW4" i="1"/>
  <c r="AX4" i="1" s="1"/>
  <c r="J219" i="1"/>
  <c r="J275" i="1"/>
  <c r="K275" i="1" s="1"/>
  <c r="J162" i="1"/>
  <c r="K162" i="1" s="1"/>
  <c r="J131" i="1"/>
  <c r="K131" i="1" s="1"/>
  <c r="J135" i="1"/>
  <c r="K135" i="1" s="1"/>
  <c r="J151" i="1"/>
  <c r="J155" i="1"/>
  <c r="K155" i="1" s="1"/>
  <c r="J215" i="1"/>
  <c r="J71" i="1"/>
  <c r="J103" i="1"/>
  <c r="K103" i="1" s="1"/>
  <c r="J107" i="1"/>
  <c r="K107" i="1" s="1"/>
  <c r="J255" i="1"/>
  <c r="K255" i="1" s="1"/>
  <c r="J12" i="1"/>
  <c r="K12" i="1" s="1"/>
  <c r="J28" i="1"/>
  <c r="K28" i="1" s="1"/>
  <c r="J68" i="1"/>
  <c r="J92" i="1"/>
  <c r="K92" i="1" s="1"/>
  <c r="J112" i="1"/>
  <c r="J264" i="1"/>
  <c r="J136" i="1"/>
  <c r="K136" i="1" s="1"/>
  <c r="J140" i="1"/>
  <c r="J176" i="1"/>
  <c r="J263" i="1"/>
  <c r="K263" i="1" s="1"/>
  <c r="J7" i="1"/>
  <c r="K7" i="1" s="1"/>
  <c r="J15" i="1"/>
  <c r="K15" i="1" s="1"/>
  <c r="J23" i="1"/>
  <c r="K23" i="1" s="1"/>
  <c r="J31" i="1"/>
  <c r="K31" i="1" s="1"/>
  <c r="J39" i="1"/>
  <c r="J47" i="1"/>
  <c r="J55" i="1"/>
  <c r="J63" i="1"/>
  <c r="K63" i="1" s="1"/>
  <c r="J119" i="1"/>
  <c r="K119" i="1" s="1"/>
  <c r="J203" i="1"/>
  <c r="K203" i="1" s="1"/>
  <c r="J247" i="1"/>
  <c r="K247" i="1" s="1"/>
  <c r="J16" i="1"/>
  <c r="J32" i="1"/>
  <c r="K32" i="1" s="1"/>
  <c r="J48" i="1"/>
  <c r="J168" i="1"/>
  <c r="J188" i="1"/>
  <c r="J192" i="1"/>
  <c r="K192" i="1" s="1"/>
  <c r="J56" i="1"/>
  <c r="K56" i="1" s="1"/>
  <c r="J104" i="1"/>
  <c r="J272" i="1"/>
  <c r="K272" i="1" s="1"/>
  <c r="AG272" i="1"/>
  <c r="AH272" i="1" s="1"/>
  <c r="AI272" i="1" s="1"/>
  <c r="AB5" i="1"/>
  <c r="AB8" i="1"/>
  <c r="AB9" i="1"/>
  <c r="AB10" i="1"/>
  <c r="BV10" i="1" s="1"/>
  <c r="AB11" i="1"/>
  <c r="AB14" i="1"/>
  <c r="BV14" i="1" s="1"/>
  <c r="AB15" i="1"/>
  <c r="AB17" i="1"/>
  <c r="AB18" i="1"/>
  <c r="AB19" i="1"/>
  <c r="AB20" i="1"/>
  <c r="AB21" i="1"/>
  <c r="AB22" i="1"/>
  <c r="AB24" i="1"/>
  <c r="AB25" i="1"/>
  <c r="AB27" i="1"/>
  <c r="BV27" i="1" s="1"/>
  <c r="AB31" i="1"/>
  <c r="AB33" i="1"/>
  <c r="AB34" i="1"/>
  <c r="AB36" i="1"/>
  <c r="AB37" i="1"/>
  <c r="AB38" i="1"/>
  <c r="AB40" i="1"/>
  <c r="BV40" i="1" s="1"/>
  <c r="AB41" i="1"/>
  <c r="AB42" i="1"/>
  <c r="BV42" i="1" s="1"/>
  <c r="AB43" i="1"/>
  <c r="AB44" i="1"/>
  <c r="BV44" i="1" s="1"/>
  <c r="AB46" i="1"/>
  <c r="AB47" i="1"/>
  <c r="AB49" i="1"/>
  <c r="AB50" i="1"/>
  <c r="AB51" i="1"/>
  <c r="AB52" i="1"/>
  <c r="AB55" i="1"/>
  <c r="BV55" i="1" s="1"/>
  <c r="AB56" i="1"/>
  <c r="BV56" i="1" s="1"/>
  <c r="AB57" i="1"/>
  <c r="AB58" i="1"/>
  <c r="AB59" i="1"/>
  <c r="AB60" i="1"/>
  <c r="AB62" i="1"/>
  <c r="AB63" i="1"/>
  <c r="AB64" i="1"/>
  <c r="AB65" i="1"/>
  <c r="AB67" i="1"/>
  <c r="AB68" i="1"/>
  <c r="AB69" i="1"/>
  <c r="AB70" i="1"/>
  <c r="AB72" i="1"/>
  <c r="AB75" i="1"/>
  <c r="AB76" i="1"/>
  <c r="AB79" i="1"/>
  <c r="BV79" i="1" s="1"/>
  <c r="AB80" i="1"/>
  <c r="AB81" i="1"/>
  <c r="AB83" i="1"/>
  <c r="AB84" i="1"/>
  <c r="AB85" i="1"/>
  <c r="AB86" i="1"/>
  <c r="AB87" i="1"/>
  <c r="AB88" i="1"/>
  <c r="AB90" i="1"/>
  <c r="AB91" i="1"/>
  <c r="AB92" i="1"/>
  <c r="BV92" i="1" s="1"/>
  <c r="AB94" i="1"/>
  <c r="AB95" i="1"/>
  <c r="AB96" i="1"/>
  <c r="AB99" i="1"/>
  <c r="AB100" i="1"/>
  <c r="AB101" i="1"/>
  <c r="AB106" i="1"/>
  <c r="AB108" i="1"/>
  <c r="BV108" i="1" s="1"/>
  <c r="AB109" i="1"/>
  <c r="AB110" i="1"/>
  <c r="AB111" i="1"/>
  <c r="AB112" i="1"/>
  <c r="BV112" i="1" s="1"/>
  <c r="AB115" i="1"/>
  <c r="AB116" i="1"/>
  <c r="AB118" i="1"/>
  <c r="AB120" i="1"/>
  <c r="AB121" i="1"/>
  <c r="AB123" i="1"/>
  <c r="AB124" i="1"/>
  <c r="AB125" i="1"/>
  <c r="AB126" i="1"/>
  <c r="AB127" i="1"/>
  <c r="AB128" i="1"/>
  <c r="AB129" i="1"/>
  <c r="AB132" i="1"/>
  <c r="AB133" i="1"/>
  <c r="AB138" i="1"/>
  <c r="AB139" i="1"/>
  <c r="AB140" i="1"/>
  <c r="AB141" i="1"/>
  <c r="AB142" i="1"/>
  <c r="AB143" i="1"/>
  <c r="AB144" i="1"/>
  <c r="BV144" i="1" s="1"/>
  <c r="AB145" i="1"/>
  <c r="AB146" i="1"/>
  <c r="AB147" i="1"/>
  <c r="AB148" i="1"/>
  <c r="AB149" i="1"/>
  <c r="AB151" i="1"/>
  <c r="AB152" i="1"/>
  <c r="AB155" i="1"/>
  <c r="AB156" i="1"/>
  <c r="AB157" i="1"/>
  <c r="AB158" i="1"/>
  <c r="AB159" i="1"/>
  <c r="AB161" i="1"/>
  <c r="AB162" i="1"/>
  <c r="AB163" i="1"/>
  <c r="AB165" i="1"/>
  <c r="AB167" i="1"/>
  <c r="AB169" i="1"/>
  <c r="BV169" i="1" s="1"/>
  <c r="AB170" i="1"/>
  <c r="AB172" i="1"/>
  <c r="AB173" i="1"/>
  <c r="AB176" i="1"/>
  <c r="BV176" i="1" s="1"/>
  <c r="AB177" i="1"/>
  <c r="AB178" i="1"/>
  <c r="BV178" i="1" s="1"/>
  <c r="AB180" i="1"/>
  <c r="AB181" i="1"/>
  <c r="AB182" i="1"/>
  <c r="AB183" i="1"/>
  <c r="AB184" i="1"/>
  <c r="AB185" i="1"/>
  <c r="AB186" i="1"/>
  <c r="AB189" i="1"/>
  <c r="AB192" i="1"/>
  <c r="BV192" i="1" s="1"/>
  <c r="AB193" i="1"/>
  <c r="AB194" i="1"/>
  <c r="AB197" i="1"/>
  <c r="AB198" i="1"/>
  <c r="AB200" i="1"/>
  <c r="AB201" i="1"/>
  <c r="AB202" i="1"/>
  <c r="BV202" i="1" s="1"/>
  <c r="AB204" i="1"/>
  <c r="AB205" i="1"/>
  <c r="BV205" i="1" s="1"/>
  <c r="AB206" i="1"/>
  <c r="BV206" i="1" s="1"/>
  <c r="AB208" i="1"/>
  <c r="BV208" i="1" s="1"/>
  <c r="AB210" i="1"/>
  <c r="AB211" i="1"/>
  <c r="AB213" i="1"/>
  <c r="BV213" i="1" s="1"/>
  <c r="AB214" i="1"/>
  <c r="AB216" i="1"/>
  <c r="AB219" i="1"/>
  <c r="AB220" i="1"/>
  <c r="AB221" i="1"/>
  <c r="AB224" i="1"/>
  <c r="BV224" i="1" s="1"/>
  <c r="AB225" i="1"/>
  <c r="AB226" i="1"/>
  <c r="AB230" i="1"/>
  <c r="AB231" i="1"/>
  <c r="AB232" i="1"/>
  <c r="AB233" i="1"/>
  <c r="AB234" i="1"/>
  <c r="AB235" i="1"/>
  <c r="AB236" i="1"/>
  <c r="AB237" i="1"/>
  <c r="BV237" i="1" s="1"/>
  <c r="AB238" i="1"/>
  <c r="AB239" i="1"/>
  <c r="AB240" i="1"/>
  <c r="AB242" i="1"/>
  <c r="AB243" i="1"/>
  <c r="AB244" i="1"/>
  <c r="AB247" i="1"/>
  <c r="AB248" i="1"/>
  <c r="BV248" i="1" s="1"/>
  <c r="AB249" i="1"/>
  <c r="AB250" i="1"/>
  <c r="BV250" i="1" s="1"/>
  <c r="AB251" i="1"/>
  <c r="BV251" i="1" s="1"/>
  <c r="AB252" i="1"/>
  <c r="AB253" i="1"/>
  <c r="BV253" i="1" s="1"/>
  <c r="AB254" i="1"/>
  <c r="AB259" i="1"/>
  <c r="AB260" i="1"/>
  <c r="AB262" i="1"/>
  <c r="AB264" i="1"/>
  <c r="BV264" i="1" s="1"/>
  <c r="AB265" i="1"/>
  <c r="AB266" i="1"/>
  <c r="AB268" i="1"/>
  <c r="BV268" i="1" s="1"/>
  <c r="AB270" i="1"/>
  <c r="AB272" i="1"/>
  <c r="AB273" i="1"/>
  <c r="AB275" i="1"/>
  <c r="AB276" i="1"/>
  <c r="AB277" i="1"/>
  <c r="D11" i="3"/>
  <c r="B11" i="3"/>
  <c r="F19" i="3"/>
  <c r="F17" i="3"/>
  <c r="R71" i="1"/>
  <c r="R165" i="1"/>
  <c r="R241" i="1"/>
  <c r="Q121" i="1"/>
  <c r="Q169" i="1"/>
  <c r="D12" i="3"/>
  <c r="G19" i="3"/>
  <c r="E19" i="3"/>
  <c r="G17" i="3"/>
  <c r="E17" i="3"/>
  <c r="BT256" i="1" l="1"/>
  <c r="BV37" i="1"/>
  <c r="H256" i="1"/>
  <c r="BV270" i="1"/>
  <c r="BT205" i="1"/>
  <c r="BT154" i="1"/>
  <c r="BY30" i="1"/>
  <c r="BX147" i="1"/>
  <c r="BY154" i="1"/>
  <c r="BX236" i="1"/>
  <c r="BX190" i="1"/>
  <c r="BV262" i="1"/>
  <c r="BV159" i="1"/>
  <c r="BV140" i="1"/>
  <c r="BV121" i="1"/>
  <c r="BV100" i="1"/>
  <c r="BV94" i="1"/>
  <c r="BV84" i="1"/>
  <c r="H42" i="1"/>
  <c r="H205" i="1"/>
  <c r="H154" i="1"/>
  <c r="BX242" i="1"/>
  <c r="BX268" i="1"/>
  <c r="BY184" i="1"/>
  <c r="BX144" i="1"/>
  <c r="BY10" i="1"/>
  <c r="BX48" i="1"/>
  <c r="BH137" i="1"/>
  <c r="H27" i="8"/>
  <c r="H28" i="8" s="1"/>
  <c r="AX137" i="1"/>
  <c r="H24" i="8"/>
  <c r="H25" i="8" s="1"/>
  <c r="AN137" i="1"/>
  <c r="H22" i="8"/>
  <c r="H23" i="8" s="1"/>
  <c r="AD137" i="1"/>
  <c r="H20" i="8"/>
  <c r="H21" i="8" s="1"/>
  <c r="Q137" i="1"/>
  <c r="H17" i="8"/>
  <c r="H18" i="8" s="1"/>
  <c r="BU235" i="1"/>
  <c r="N3" i="1"/>
  <c r="BV166" i="1"/>
  <c r="BY26" i="1"/>
  <c r="BT253" i="1"/>
  <c r="BV164" i="1"/>
  <c r="H253" i="1"/>
  <c r="BY276" i="1"/>
  <c r="BU191" i="1"/>
  <c r="AG206" i="1"/>
  <c r="AH206" i="1" s="1"/>
  <c r="AI206" i="1" s="1"/>
  <c r="BA115" i="1"/>
  <c r="BB115" i="1" s="1"/>
  <c r="BC115" i="1" s="1"/>
  <c r="BA262" i="1"/>
  <c r="BB262" i="1" s="1"/>
  <c r="BC262" i="1" s="1"/>
  <c r="BV234" i="1"/>
  <c r="BV152" i="1"/>
  <c r="BV47" i="1"/>
  <c r="BV31" i="1"/>
  <c r="BU200" i="1"/>
  <c r="BW30" i="1"/>
  <c r="Q153" i="1"/>
  <c r="N142" i="1"/>
  <c r="O142" i="1" s="1"/>
  <c r="P142" i="1" s="1"/>
  <c r="Q5" i="1"/>
  <c r="BV272" i="1"/>
  <c r="BV95" i="1"/>
  <c r="BY244" i="1"/>
  <c r="BY51" i="1"/>
  <c r="BX264" i="1"/>
  <c r="D29" i="3"/>
  <c r="BX22" i="1"/>
  <c r="BV15" i="1"/>
  <c r="BY32" i="1"/>
  <c r="Q217" i="1"/>
  <c r="Q117" i="1"/>
  <c r="BU194" i="1"/>
  <c r="Q275" i="1"/>
  <c r="N241" i="1"/>
  <c r="O241" i="1" s="1"/>
  <c r="P241" i="1" s="1"/>
  <c r="Q67" i="1"/>
  <c r="N209" i="1"/>
  <c r="O209" i="1" s="1"/>
  <c r="P209" i="1" s="1"/>
  <c r="N229" i="1"/>
  <c r="O229" i="1" s="1"/>
  <c r="P229" i="1" s="1"/>
  <c r="BA82" i="1"/>
  <c r="BB82" i="1" s="1"/>
  <c r="BC82" i="1" s="1"/>
  <c r="BA206" i="1"/>
  <c r="BB206" i="1" s="1"/>
  <c r="BC206" i="1" s="1"/>
  <c r="BA196" i="1"/>
  <c r="BB196" i="1" s="1"/>
  <c r="BC196" i="1" s="1"/>
  <c r="BA168" i="1"/>
  <c r="BB168" i="1" s="1"/>
  <c r="BC168" i="1" s="1"/>
  <c r="BA152" i="1"/>
  <c r="BB152" i="1" s="1"/>
  <c r="BC152" i="1" s="1"/>
  <c r="BK248" i="1"/>
  <c r="BL248" i="1" s="1"/>
  <c r="BM248" i="1" s="1"/>
  <c r="BK228" i="1"/>
  <c r="BL228" i="1" s="1"/>
  <c r="BM228" i="1" s="1"/>
  <c r="BK212" i="1"/>
  <c r="BL212" i="1" s="1"/>
  <c r="BM212" i="1" s="1"/>
  <c r="BA190" i="1"/>
  <c r="BB190" i="1" s="1"/>
  <c r="BC190" i="1" s="1"/>
  <c r="BK130" i="1"/>
  <c r="BL130" i="1" s="1"/>
  <c r="BM130" i="1" s="1"/>
  <c r="BK114" i="1"/>
  <c r="BL114" i="1" s="1"/>
  <c r="BM114" i="1" s="1"/>
  <c r="BK98" i="1"/>
  <c r="BL98" i="1" s="1"/>
  <c r="BM98" i="1" s="1"/>
  <c r="BK274" i="1"/>
  <c r="BL274" i="1" s="1"/>
  <c r="BM274" i="1" s="1"/>
  <c r="BK256" i="1"/>
  <c r="BL256" i="1" s="1"/>
  <c r="BM256" i="1" s="1"/>
  <c r="BK218" i="1"/>
  <c r="BL218" i="1" s="1"/>
  <c r="BM218" i="1" s="1"/>
  <c r="BK202" i="1"/>
  <c r="BL202" i="1" s="1"/>
  <c r="BM202" i="1" s="1"/>
  <c r="BK258" i="1"/>
  <c r="BL258" i="1" s="1"/>
  <c r="BM258" i="1" s="1"/>
  <c r="BK244" i="1"/>
  <c r="BL244" i="1" s="1"/>
  <c r="BM244" i="1" s="1"/>
  <c r="BK176" i="1"/>
  <c r="BL176" i="1" s="1"/>
  <c r="BM176" i="1" s="1"/>
  <c r="BK166" i="1"/>
  <c r="BL166" i="1" s="1"/>
  <c r="BM166" i="1" s="1"/>
  <c r="BK136" i="1"/>
  <c r="BL136" i="1" s="1"/>
  <c r="BM136" i="1" s="1"/>
  <c r="BK104" i="1"/>
  <c r="BL104" i="1" s="1"/>
  <c r="BM104" i="1" s="1"/>
  <c r="BA22" i="1"/>
  <c r="BB22" i="1" s="1"/>
  <c r="BC22" i="1" s="1"/>
  <c r="BV130" i="1"/>
  <c r="BX212" i="1"/>
  <c r="BU25" i="1"/>
  <c r="BV38" i="1"/>
  <c r="BX258" i="1"/>
  <c r="BK164" i="1"/>
  <c r="BL164" i="1" s="1"/>
  <c r="BM164" i="1" s="1"/>
  <c r="BK32" i="1"/>
  <c r="BL32" i="1" s="1"/>
  <c r="BM32" i="1" s="1"/>
  <c r="I26" i="3"/>
  <c r="BA38" i="1"/>
  <c r="BB38" i="1" s="1"/>
  <c r="BC38" i="1" s="1"/>
  <c r="BT26" i="1"/>
  <c r="N258" i="1"/>
  <c r="O258" i="1" s="1"/>
  <c r="P258" i="1" s="1"/>
  <c r="BK152" i="1"/>
  <c r="BL152" i="1" s="1"/>
  <c r="BM152" i="1" s="1"/>
  <c r="BA272" i="1"/>
  <c r="BB272" i="1" s="1"/>
  <c r="BC272" i="1" s="1"/>
  <c r="Q202" i="1"/>
  <c r="BV50" i="1"/>
  <c r="BW43" i="1"/>
  <c r="BV135" i="1"/>
  <c r="J26" i="3"/>
  <c r="N165" i="1"/>
  <c r="O165" i="1" s="1"/>
  <c r="P165" i="1" s="1"/>
  <c r="N233" i="1"/>
  <c r="O233" i="1" s="1"/>
  <c r="P233" i="1" s="1"/>
  <c r="H234" i="1"/>
  <c r="W5" i="1"/>
  <c r="X5" i="1" s="1"/>
  <c r="Y5" i="1" s="1"/>
  <c r="BV21" i="1"/>
  <c r="AG5" i="1"/>
  <c r="AH5" i="1" s="1"/>
  <c r="AI5" i="1" s="1"/>
  <c r="BU147" i="1"/>
  <c r="N205" i="1"/>
  <c r="O205" i="1" s="1"/>
  <c r="P205" i="1" s="1"/>
  <c r="BV233" i="1"/>
  <c r="AG140" i="1"/>
  <c r="AH140" i="1" s="1"/>
  <c r="AI140" i="1" s="1"/>
  <c r="AG44" i="1"/>
  <c r="AH44" i="1" s="1"/>
  <c r="AI44" i="1" s="1"/>
  <c r="AG102" i="1"/>
  <c r="AH102" i="1" s="1"/>
  <c r="AI102" i="1" s="1"/>
  <c r="AG84" i="1"/>
  <c r="AH84" i="1" s="1"/>
  <c r="AI84" i="1" s="1"/>
  <c r="Q222" i="1"/>
  <c r="N253" i="1"/>
  <c r="O253" i="1" s="1"/>
  <c r="P253" i="1" s="1"/>
  <c r="N212" i="1"/>
  <c r="O212" i="1" s="1"/>
  <c r="P212" i="1" s="1"/>
  <c r="N152" i="1"/>
  <c r="O152" i="1" s="1"/>
  <c r="P152" i="1" s="1"/>
  <c r="BU6" i="1"/>
  <c r="Q240" i="1"/>
  <c r="Q171" i="1"/>
  <c r="Q112" i="1"/>
  <c r="Q22" i="1"/>
  <c r="N269" i="1"/>
  <c r="O269" i="1" s="1"/>
  <c r="P269" i="1" s="1"/>
  <c r="BK110" i="1"/>
  <c r="BL110" i="1" s="1"/>
  <c r="BM110" i="1" s="1"/>
  <c r="W268" i="1"/>
  <c r="X268" i="1" s="1"/>
  <c r="Y268" i="1" s="1"/>
  <c r="AG262" i="1"/>
  <c r="AH262" i="1" s="1"/>
  <c r="AI262" i="1" s="1"/>
  <c r="BP82" i="1"/>
  <c r="BX26" i="1"/>
  <c r="BX228" i="1"/>
  <c r="BA110" i="1"/>
  <c r="BB110" i="1" s="1"/>
  <c r="BC110" i="1" s="1"/>
  <c r="BY45" i="1"/>
  <c r="BK82" i="1"/>
  <c r="BL82" i="1" s="1"/>
  <c r="BM82" i="1" s="1"/>
  <c r="BV91" i="1"/>
  <c r="BU132" i="1"/>
  <c r="Q268" i="1"/>
  <c r="Q168" i="1"/>
  <c r="N268" i="1"/>
  <c r="O268" i="1" s="1"/>
  <c r="P268" i="1" s="1"/>
  <c r="BV110" i="1"/>
  <c r="BA26" i="1"/>
  <c r="BB26" i="1" s="1"/>
  <c r="BC26" i="1" s="1"/>
  <c r="BT234" i="1"/>
  <c r="BX136" i="1"/>
  <c r="BX110" i="1"/>
  <c r="BW130" i="1"/>
  <c r="CB130" i="1" s="1"/>
  <c r="BA108" i="1"/>
  <c r="BB108" i="1" s="1"/>
  <c r="BC108" i="1" s="1"/>
  <c r="BA136" i="1"/>
  <c r="BB136" i="1" s="1"/>
  <c r="BC136" i="1" s="1"/>
  <c r="BK80" i="1"/>
  <c r="BL80" i="1" s="1"/>
  <c r="BM80" i="1" s="1"/>
  <c r="BK276" i="1"/>
  <c r="BL276" i="1" s="1"/>
  <c r="BM276" i="1" s="1"/>
  <c r="BK220" i="1"/>
  <c r="BL220" i="1" s="1"/>
  <c r="BM220" i="1" s="1"/>
  <c r="BK22" i="1"/>
  <c r="BL22" i="1" s="1"/>
  <c r="BM22" i="1" s="1"/>
  <c r="BK178" i="1"/>
  <c r="BL178" i="1" s="1"/>
  <c r="BM178" i="1" s="1"/>
  <c r="BK150" i="1"/>
  <c r="BL150" i="1" s="1"/>
  <c r="BM150" i="1" s="1"/>
  <c r="BA228" i="1"/>
  <c r="BB228" i="1" s="1"/>
  <c r="BC228" i="1" s="1"/>
  <c r="BK154" i="1"/>
  <c r="BL154" i="1" s="1"/>
  <c r="BM154" i="1" s="1"/>
  <c r="BK264" i="1"/>
  <c r="BL264" i="1" s="1"/>
  <c r="BM264" i="1" s="1"/>
  <c r="BO130" i="1"/>
  <c r="BK30" i="1"/>
  <c r="BL30" i="1" s="1"/>
  <c r="BM30" i="1" s="1"/>
  <c r="BK10" i="1"/>
  <c r="BL10" i="1" s="1"/>
  <c r="BM10" i="1" s="1"/>
  <c r="BU75" i="1"/>
  <c r="W160" i="1"/>
  <c r="X160" i="1" s="1"/>
  <c r="Y160" i="1" s="1"/>
  <c r="W140" i="1"/>
  <c r="X140" i="1" s="1"/>
  <c r="Y140" i="1" s="1"/>
  <c r="W188" i="1"/>
  <c r="X188" i="1" s="1"/>
  <c r="Y188" i="1" s="1"/>
  <c r="BN78" i="1"/>
  <c r="AG268" i="1"/>
  <c r="AH268" i="1" s="1"/>
  <c r="AI268" i="1" s="1"/>
  <c r="AG38" i="1"/>
  <c r="AH38" i="1" s="1"/>
  <c r="AI38" i="1" s="1"/>
  <c r="AG10" i="1"/>
  <c r="AH10" i="1" s="1"/>
  <c r="AI10" i="1" s="1"/>
  <c r="AG250" i="1"/>
  <c r="AH250" i="1" s="1"/>
  <c r="AI250" i="1" s="1"/>
  <c r="AG178" i="1"/>
  <c r="AH178" i="1" s="1"/>
  <c r="AI178" i="1" s="1"/>
  <c r="AG233" i="1"/>
  <c r="AH233" i="1" s="1"/>
  <c r="AI233" i="1" s="1"/>
  <c r="AG205" i="1"/>
  <c r="AH205" i="1" s="1"/>
  <c r="AI205" i="1" s="1"/>
  <c r="AG234" i="1"/>
  <c r="AH234" i="1" s="1"/>
  <c r="AI234" i="1" s="1"/>
  <c r="AG144" i="1"/>
  <c r="AH144" i="1" s="1"/>
  <c r="AI144" i="1" s="1"/>
  <c r="AG110" i="1"/>
  <c r="AH110" i="1" s="1"/>
  <c r="AI110" i="1" s="1"/>
  <c r="AG264" i="1"/>
  <c r="AH264" i="1" s="1"/>
  <c r="AI264" i="1" s="1"/>
  <c r="AG224" i="1"/>
  <c r="AH224" i="1" s="1"/>
  <c r="AI224" i="1" s="1"/>
  <c r="AG251" i="1"/>
  <c r="AH251" i="1" s="1"/>
  <c r="AI251" i="1" s="1"/>
  <c r="AG95" i="1"/>
  <c r="AH95" i="1" s="1"/>
  <c r="AI95" i="1" s="1"/>
  <c r="AG47" i="1"/>
  <c r="AH47" i="1" s="1"/>
  <c r="AI47" i="1" s="1"/>
  <c r="AG15" i="1"/>
  <c r="AH15" i="1" s="1"/>
  <c r="AI15" i="1" s="1"/>
  <c r="Q105" i="1"/>
  <c r="W213" i="1"/>
  <c r="X213" i="1" s="1"/>
  <c r="Y213" i="1" s="1"/>
  <c r="BU219" i="1"/>
  <c r="H26" i="1"/>
  <c r="BX94" i="1"/>
  <c r="BX32" i="1"/>
  <c r="BU115" i="1"/>
  <c r="BP218" i="1"/>
  <c r="Q255" i="1"/>
  <c r="Q239" i="1"/>
  <c r="R160" i="1"/>
  <c r="R140" i="1"/>
  <c r="N206" i="1"/>
  <c r="O206" i="1" s="1"/>
  <c r="P206" i="1" s="1"/>
  <c r="Q85" i="1"/>
  <c r="N213" i="1"/>
  <c r="O213" i="1" s="1"/>
  <c r="P213" i="1" s="1"/>
  <c r="W205" i="1"/>
  <c r="X205" i="1" s="1"/>
  <c r="Y205" i="1" s="1"/>
  <c r="BV63" i="1"/>
  <c r="BU131" i="1"/>
  <c r="BU40" i="1"/>
  <c r="BU60" i="1"/>
  <c r="BU259" i="1"/>
  <c r="BU105" i="1"/>
  <c r="BU5" i="1"/>
  <c r="R188" i="1"/>
  <c r="AG22" i="1"/>
  <c r="AH22" i="1" s="1"/>
  <c r="AI22" i="1" s="1"/>
  <c r="AG63" i="1"/>
  <c r="AH63" i="1" s="1"/>
  <c r="AI63" i="1" s="1"/>
  <c r="N250" i="1"/>
  <c r="O250" i="1" s="1"/>
  <c r="P250" i="1" s="1"/>
  <c r="N261" i="1"/>
  <c r="O261" i="1" s="1"/>
  <c r="P261" i="1" s="1"/>
  <c r="N197" i="1"/>
  <c r="O197" i="1" s="1"/>
  <c r="P197" i="1" s="1"/>
  <c r="N26" i="1"/>
  <c r="O26" i="1" s="1"/>
  <c r="P26" i="1" s="1"/>
  <c r="BV22" i="1"/>
  <c r="Q221" i="1"/>
  <c r="BW38" i="1"/>
  <c r="I24" i="3"/>
  <c r="BX14" i="1"/>
  <c r="BU208" i="1"/>
  <c r="N10" i="1"/>
  <c r="O10" i="1" s="1"/>
  <c r="P10" i="1" s="1"/>
  <c r="H29" i="3"/>
  <c r="N154" i="1"/>
  <c r="O154" i="1" s="1"/>
  <c r="P154" i="1" s="1"/>
  <c r="BV189" i="1"/>
  <c r="BV165" i="1"/>
  <c r="N177" i="1"/>
  <c r="O177" i="1" s="1"/>
  <c r="P177" i="1" s="1"/>
  <c r="N190" i="1"/>
  <c r="O190" i="1" s="1"/>
  <c r="P190" i="1" s="1"/>
  <c r="BU255" i="1"/>
  <c r="BU85" i="1"/>
  <c r="BV115" i="1"/>
  <c r="BU158" i="1"/>
  <c r="BU252" i="1"/>
  <c r="BU118" i="1"/>
  <c r="BU145" i="1"/>
  <c r="BU11" i="1"/>
  <c r="BU231" i="1"/>
  <c r="BU88" i="1"/>
  <c r="BU43" i="1"/>
  <c r="BU138" i="1"/>
  <c r="BU129" i="1"/>
  <c r="AG249" i="1"/>
  <c r="AH249" i="1" s="1"/>
  <c r="AI249" i="1" s="1"/>
  <c r="BV249" i="1"/>
  <c r="BV163" i="1"/>
  <c r="BT38" i="1"/>
  <c r="BK217" i="1"/>
  <c r="BL217" i="1" s="1"/>
  <c r="BM217" i="1" s="1"/>
  <c r="BH217" i="1"/>
  <c r="BW57" i="1"/>
  <c r="AN57" i="1"/>
  <c r="AQ57" i="1" s="1"/>
  <c r="AR57" i="1" s="1"/>
  <c r="AS57" i="1" s="1"/>
  <c r="BW29" i="1"/>
  <c r="AN29" i="1"/>
  <c r="AQ29" i="1" s="1"/>
  <c r="AR29" i="1" s="1"/>
  <c r="AS29" i="1" s="1"/>
  <c r="BW61" i="1"/>
  <c r="AN61" i="1"/>
  <c r="BW21" i="1"/>
  <c r="AN21" i="1"/>
  <c r="AQ21" i="1" s="1"/>
  <c r="AR21" i="1" s="1"/>
  <c r="AS21" i="1" s="1"/>
  <c r="BW101" i="1"/>
  <c r="AN101" i="1"/>
  <c r="BW45" i="1"/>
  <c r="AN45" i="1"/>
  <c r="AQ45" i="1" s="1"/>
  <c r="AR45" i="1" s="1"/>
  <c r="AS45" i="1" s="1"/>
  <c r="BW116" i="1"/>
  <c r="AN116" i="1"/>
  <c r="AQ116" i="1" s="1"/>
  <c r="AR116" i="1" s="1"/>
  <c r="AS116" i="1" s="1"/>
  <c r="N114" i="1"/>
  <c r="O114" i="1" s="1"/>
  <c r="P114" i="1" s="1"/>
  <c r="W244" i="1"/>
  <c r="X244" i="1" s="1"/>
  <c r="Y244" i="1" s="1"/>
  <c r="AG176" i="1"/>
  <c r="AH176" i="1" s="1"/>
  <c r="AI176" i="1" s="1"/>
  <c r="AG14" i="1"/>
  <c r="AH14" i="1" s="1"/>
  <c r="AI14" i="1" s="1"/>
  <c r="AG108" i="1"/>
  <c r="AH108" i="1" s="1"/>
  <c r="AI108" i="1" s="1"/>
  <c r="BK56" i="1"/>
  <c r="BL56" i="1" s="1"/>
  <c r="BM56" i="1" s="1"/>
  <c r="BK250" i="1"/>
  <c r="BL250" i="1" s="1"/>
  <c r="BM250" i="1" s="1"/>
  <c r="BK196" i="1"/>
  <c r="BL196" i="1" s="1"/>
  <c r="BM196" i="1" s="1"/>
  <c r="BA212" i="1"/>
  <c r="BB212" i="1" s="1"/>
  <c r="BC212" i="1" s="1"/>
  <c r="BA144" i="1"/>
  <c r="BB144" i="1" s="1"/>
  <c r="BC144" i="1" s="1"/>
  <c r="BA130" i="1"/>
  <c r="BB130" i="1" s="1"/>
  <c r="BC130" i="1" s="1"/>
  <c r="BA114" i="1"/>
  <c r="BB114" i="1" s="1"/>
  <c r="BC114" i="1" s="1"/>
  <c r="BA98" i="1"/>
  <c r="BB98" i="1" s="1"/>
  <c r="BC98" i="1" s="1"/>
  <c r="BA274" i="1"/>
  <c r="BB274" i="1" s="1"/>
  <c r="BC274" i="1" s="1"/>
  <c r="BA256" i="1"/>
  <c r="BB256" i="1" s="1"/>
  <c r="BC256" i="1" s="1"/>
  <c r="BA218" i="1"/>
  <c r="BB218" i="1" s="1"/>
  <c r="BC218" i="1" s="1"/>
  <c r="BA160" i="1"/>
  <c r="BB160" i="1" s="1"/>
  <c r="BC160" i="1" s="1"/>
  <c r="BA268" i="1"/>
  <c r="BB268" i="1" s="1"/>
  <c r="BC268" i="1" s="1"/>
  <c r="BA258" i="1"/>
  <c r="BB258" i="1" s="1"/>
  <c r="BC258" i="1" s="1"/>
  <c r="BA166" i="1"/>
  <c r="BB166" i="1" s="1"/>
  <c r="BC166" i="1" s="1"/>
  <c r="BA104" i="1"/>
  <c r="BB104" i="1" s="1"/>
  <c r="BC104" i="1" s="1"/>
  <c r="BK26" i="1"/>
  <c r="BL26" i="1" s="1"/>
  <c r="BM26" i="1" s="1"/>
  <c r="BV66" i="1"/>
  <c r="W274" i="1"/>
  <c r="X274" i="1" s="1"/>
  <c r="Y274" i="1" s="1"/>
  <c r="W164" i="1"/>
  <c r="X164" i="1" s="1"/>
  <c r="Y164" i="1" s="1"/>
  <c r="BK188" i="1"/>
  <c r="BL188" i="1" s="1"/>
  <c r="BM188" i="1" s="1"/>
  <c r="BU149" i="1"/>
  <c r="BU179" i="1"/>
  <c r="BU175" i="1"/>
  <c r="AG31" i="1"/>
  <c r="AH31" i="1" s="1"/>
  <c r="AI31" i="1" s="1"/>
  <c r="AG135" i="1"/>
  <c r="AH135" i="1" s="1"/>
  <c r="AI135" i="1" s="1"/>
  <c r="N222" i="1"/>
  <c r="O222" i="1" s="1"/>
  <c r="P222" i="1" s="1"/>
  <c r="AG165" i="1"/>
  <c r="AH165" i="1" s="1"/>
  <c r="AI165" i="1" s="1"/>
  <c r="BU36" i="1"/>
  <c r="BU251" i="1"/>
  <c r="H38" i="1"/>
  <c r="BU163" i="1"/>
  <c r="BU112" i="1"/>
  <c r="BU117" i="1"/>
  <c r="BU217" i="1"/>
  <c r="BU222" i="1"/>
  <c r="BU67" i="1"/>
  <c r="BN114" i="1"/>
  <c r="BV125" i="1"/>
  <c r="BN26" i="1"/>
  <c r="N276" i="1"/>
  <c r="O276" i="1" s="1"/>
  <c r="P276" i="1" s="1"/>
  <c r="N164" i="1"/>
  <c r="O164" i="1" s="1"/>
  <c r="P164" i="1" s="1"/>
  <c r="BV277" i="1"/>
  <c r="BV219" i="1"/>
  <c r="BV69" i="1"/>
  <c r="D24" i="3"/>
  <c r="G24" i="3" s="1"/>
  <c r="BU91" i="1"/>
  <c r="Q27" i="1"/>
  <c r="BU101" i="1"/>
  <c r="BU167" i="1"/>
  <c r="BU210" i="1"/>
  <c r="BU116" i="1"/>
  <c r="BU171" i="1"/>
  <c r="BT152" i="1"/>
  <c r="BP178" i="1"/>
  <c r="BU275" i="1"/>
  <c r="W173" i="1"/>
  <c r="X173" i="1" s="1"/>
  <c r="Y173" i="1" s="1"/>
  <c r="AG56" i="1"/>
  <c r="AH56" i="1" s="1"/>
  <c r="AI56" i="1" s="1"/>
  <c r="AG192" i="1"/>
  <c r="AH192" i="1" s="1"/>
  <c r="AI192" i="1" s="1"/>
  <c r="AG112" i="1"/>
  <c r="AH112" i="1" s="1"/>
  <c r="AI112" i="1" s="1"/>
  <c r="AG100" i="1"/>
  <c r="AH100" i="1" s="1"/>
  <c r="AI100" i="1" s="1"/>
  <c r="AG237" i="1"/>
  <c r="AH237" i="1" s="1"/>
  <c r="AI237" i="1" s="1"/>
  <c r="AG229" i="1"/>
  <c r="AH229" i="1" s="1"/>
  <c r="AI229" i="1" s="1"/>
  <c r="AG169" i="1"/>
  <c r="AH169" i="1" s="1"/>
  <c r="AI169" i="1" s="1"/>
  <c r="AG253" i="1"/>
  <c r="AH253" i="1" s="1"/>
  <c r="AI253" i="1" s="1"/>
  <c r="AG248" i="1"/>
  <c r="AH248" i="1" s="1"/>
  <c r="AI248" i="1" s="1"/>
  <c r="AG208" i="1"/>
  <c r="AH208" i="1" s="1"/>
  <c r="AI208" i="1" s="1"/>
  <c r="AG94" i="1"/>
  <c r="AH94" i="1" s="1"/>
  <c r="AI94" i="1" s="1"/>
  <c r="AG92" i="1"/>
  <c r="AH92" i="1" s="1"/>
  <c r="AI92" i="1" s="1"/>
  <c r="AG40" i="1"/>
  <c r="AH40" i="1" s="1"/>
  <c r="AI40" i="1" s="1"/>
  <c r="BK168" i="1"/>
  <c r="BL168" i="1" s="1"/>
  <c r="BM168" i="1" s="1"/>
  <c r="BK272" i="1"/>
  <c r="BL272" i="1" s="1"/>
  <c r="BM272" i="1" s="1"/>
  <c r="BA222" i="1"/>
  <c r="BB222" i="1" s="1"/>
  <c r="BC222" i="1" s="1"/>
  <c r="BA154" i="1"/>
  <c r="BB154" i="1" s="1"/>
  <c r="BC154" i="1" s="1"/>
  <c r="BA94" i="1"/>
  <c r="BB94" i="1" s="1"/>
  <c r="BC94" i="1" s="1"/>
  <c r="BA90" i="1"/>
  <c r="BB90" i="1" s="1"/>
  <c r="BC90" i="1" s="1"/>
  <c r="BA264" i="1"/>
  <c r="BB264" i="1" s="1"/>
  <c r="BC264" i="1" s="1"/>
  <c r="BK246" i="1"/>
  <c r="BL246" i="1" s="1"/>
  <c r="BM246" i="1" s="1"/>
  <c r="BK174" i="1"/>
  <c r="BL174" i="1" s="1"/>
  <c r="BM174" i="1" s="1"/>
  <c r="N256" i="1"/>
  <c r="O256" i="1" s="1"/>
  <c r="P256" i="1" s="1"/>
  <c r="N98" i="1"/>
  <c r="O98" i="1" s="1"/>
  <c r="P98" i="1" s="1"/>
  <c r="BO38" i="1"/>
  <c r="BN16" i="1"/>
  <c r="BU19" i="1"/>
  <c r="BU52" i="1"/>
  <c r="BU51" i="1"/>
  <c r="BU195" i="1"/>
  <c r="H152" i="1"/>
  <c r="D26" i="3"/>
  <c r="BN136" i="1"/>
  <c r="BN122" i="1"/>
  <c r="N82" i="1"/>
  <c r="O82" i="1" s="1"/>
  <c r="P82" i="1" s="1"/>
  <c r="W276" i="1"/>
  <c r="X276" i="1" s="1"/>
  <c r="Y276" i="1" s="1"/>
  <c r="W248" i="1"/>
  <c r="X248" i="1" s="1"/>
  <c r="Y248" i="1" s="1"/>
  <c r="W236" i="1"/>
  <c r="X236" i="1" s="1"/>
  <c r="Y236" i="1" s="1"/>
  <c r="W206" i="1"/>
  <c r="X206" i="1" s="1"/>
  <c r="Y206" i="1" s="1"/>
  <c r="BA236" i="1"/>
  <c r="BB236" i="1" s="1"/>
  <c r="BC236" i="1" s="1"/>
  <c r="BV28" i="1"/>
  <c r="N110" i="1"/>
  <c r="O110" i="1" s="1"/>
  <c r="P110" i="1" s="1"/>
  <c r="N137" i="1"/>
  <c r="O137" i="1" s="1"/>
  <c r="P137" i="1" s="1"/>
  <c r="BN98" i="1"/>
  <c r="BN82" i="1"/>
  <c r="W246" i="1"/>
  <c r="X246" i="1" s="1"/>
  <c r="Y246" i="1" s="1"/>
  <c r="W146" i="1"/>
  <c r="X146" i="1" s="1"/>
  <c r="Y146" i="1" s="1"/>
  <c r="W258" i="1"/>
  <c r="X258" i="1" s="1"/>
  <c r="Y258" i="1" s="1"/>
  <c r="W166" i="1"/>
  <c r="X166" i="1" s="1"/>
  <c r="Y166" i="1" s="1"/>
  <c r="W178" i="1"/>
  <c r="X178" i="1" s="1"/>
  <c r="Y178" i="1" s="1"/>
  <c r="W150" i="1"/>
  <c r="X150" i="1" s="1"/>
  <c r="Y150" i="1" s="1"/>
  <c r="BN80" i="1"/>
  <c r="BP30" i="1"/>
  <c r="AG80" i="1"/>
  <c r="AH80" i="1" s="1"/>
  <c r="AI80" i="1" s="1"/>
  <c r="BP276" i="1"/>
  <c r="BP202" i="1"/>
  <c r="BP206" i="1"/>
  <c r="BA14" i="1"/>
  <c r="BB14" i="1" s="1"/>
  <c r="BC14" i="1" s="1"/>
  <c r="BA48" i="1"/>
  <c r="BB48" i="1" s="1"/>
  <c r="BC48" i="1" s="1"/>
  <c r="BA32" i="1"/>
  <c r="BB32" i="1" s="1"/>
  <c r="BC32" i="1" s="1"/>
  <c r="J29" i="3"/>
  <c r="Q258" i="1"/>
  <c r="BK78" i="1"/>
  <c r="BL78" i="1" s="1"/>
  <c r="BM78" i="1" s="1"/>
  <c r="W228" i="1"/>
  <c r="X228" i="1" s="1"/>
  <c r="Y228" i="1" s="1"/>
  <c r="BP74" i="1"/>
  <c r="Q156" i="1"/>
  <c r="N30" i="1"/>
  <c r="O30" i="1" s="1"/>
  <c r="P30" i="1" s="1"/>
  <c r="W229" i="1"/>
  <c r="X229" i="1" s="1"/>
  <c r="Y229" i="1" s="1"/>
  <c r="BU28" i="1"/>
  <c r="Q267" i="1"/>
  <c r="N244" i="1"/>
  <c r="O244" i="1" s="1"/>
  <c r="P244" i="1" s="1"/>
  <c r="W218" i="1"/>
  <c r="X218" i="1" s="1"/>
  <c r="Y218" i="1" s="1"/>
  <c r="AG202" i="1"/>
  <c r="AH202" i="1" s="1"/>
  <c r="AI202" i="1" s="1"/>
  <c r="BU181" i="1"/>
  <c r="BU64" i="1"/>
  <c r="BU95" i="1"/>
  <c r="N277" i="1"/>
  <c r="O277" i="1" s="1"/>
  <c r="P277" i="1" s="1"/>
  <c r="Q135" i="1"/>
  <c r="N218" i="1"/>
  <c r="O218" i="1" s="1"/>
  <c r="P218" i="1" s="1"/>
  <c r="N178" i="1"/>
  <c r="O178" i="1" s="1"/>
  <c r="P178" i="1" s="1"/>
  <c r="W112" i="1"/>
  <c r="X112" i="1" s="1"/>
  <c r="Y112" i="1" s="1"/>
  <c r="BU46" i="1"/>
  <c r="BU123" i="1"/>
  <c r="BU204" i="1"/>
  <c r="I29" i="3"/>
  <c r="BT58" i="1"/>
  <c r="BU271" i="1"/>
  <c r="BN130" i="1"/>
  <c r="Q108" i="1"/>
  <c r="N166" i="1"/>
  <c r="O166" i="1" s="1"/>
  <c r="P166" i="1" s="1"/>
  <c r="N153" i="1"/>
  <c r="O153" i="1" s="1"/>
  <c r="P153" i="1" s="1"/>
  <c r="N122" i="1"/>
  <c r="O122" i="1" s="1"/>
  <c r="P122" i="1" s="1"/>
  <c r="N4" i="1"/>
  <c r="O4" i="1" s="1"/>
  <c r="P4" i="1" s="1"/>
  <c r="W256" i="1"/>
  <c r="X256" i="1" s="1"/>
  <c r="Y256" i="1" s="1"/>
  <c r="W202" i="1"/>
  <c r="X202" i="1" s="1"/>
  <c r="Y202" i="1" s="1"/>
  <c r="W108" i="1"/>
  <c r="X108" i="1" s="1"/>
  <c r="Y108" i="1" s="1"/>
  <c r="BY113" i="1"/>
  <c r="BU33" i="1"/>
  <c r="BT246" i="1"/>
  <c r="BT46" i="1"/>
  <c r="BU89" i="1"/>
  <c r="W190" i="1"/>
  <c r="X190" i="1" s="1"/>
  <c r="Y190" i="1" s="1"/>
  <c r="W22" i="1"/>
  <c r="X22" i="1" s="1"/>
  <c r="Y22" i="1" s="1"/>
  <c r="W242" i="1"/>
  <c r="X242" i="1" s="1"/>
  <c r="Y242" i="1" s="1"/>
  <c r="W209" i="1"/>
  <c r="X209" i="1" s="1"/>
  <c r="Y209" i="1" s="1"/>
  <c r="AG127" i="1"/>
  <c r="AH127" i="1" s="1"/>
  <c r="AI127" i="1" s="1"/>
  <c r="W262" i="1"/>
  <c r="X262" i="1" s="1"/>
  <c r="Y262" i="1" s="1"/>
  <c r="W212" i="1"/>
  <c r="X212" i="1" s="1"/>
  <c r="Y212" i="1" s="1"/>
  <c r="W224" i="1"/>
  <c r="X224" i="1" s="1"/>
  <c r="Y224" i="1" s="1"/>
  <c r="W174" i="1"/>
  <c r="X174" i="1" s="1"/>
  <c r="Y174" i="1" s="1"/>
  <c r="W153" i="1"/>
  <c r="X153" i="1" s="1"/>
  <c r="Y153" i="1" s="1"/>
  <c r="W250" i="1"/>
  <c r="X250" i="1" s="1"/>
  <c r="Y250" i="1" s="1"/>
  <c r="W196" i="1"/>
  <c r="X196" i="1" s="1"/>
  <c r="Y196" i="1" s="1"/>
  <c r="W152" i="1"/>
  <c r="X152" i="1" s="1"/>
  <c r="Y152" i="1" s="1"/>
  <c r="W261" i="1"/>
  <c r="X261" i="1" s="1"/>
  <c r="Y261" i="1" s="1"/>
  <c r="W141" i="1"/>
  <c r="X141" i="1" s="1"/>
  <c r="Y141" i="1" s="1"/>
  <c r="W269" i="1"/>
  <c r="X269" i="1" s="1"/>
  <c r="Y269" i="1" s="1"/>
  <c r="W253" i="1"/>
  <c r="X253" i="1" s="1"/>
  <c r="Y253" i="1" s="1"/>
  <c r="N130" i="1"/>
  <c r="O130" i="1" s="1"/>
  <c r="P130" i="1" s="1"/>
  <c r="N117" i="1"/>
  <c r="O117" i="1" s="1"/>
  <c r="P117" i="1" s="1"/>
  <c r="K262" i="1"/>
  <c r="N262" i="1" s="1"/>
  <c r="O262" i="1" s="1"/>
  <c r="P262" i="1" s="1"/>
  <c r="I248" i="1"/>
  <c r="N248" i="1"/>
  <c r="O248" i="1" s="1"/>
  <c r="P248" i="1" s="1"/>
  <c r="K144" i="1"/>
  <c r="N144" i="1" s="1"/>
  <c r="O144" i="1" s="1"/>
  <c r="P144" i="1" s="1"/>
  <c r="I94" i="1"/>
  <c r="BN94" i="1" s="1"/>
  <c r="N94" i="1"/>
  <c r="O94" i="1" s="1"/>
  <c r="P94" i="1" s="1"/>
  <c r="I274" i="1"/>
  <c r="N274" i="1"/>
  <c r="O274" i="1" s="1"/>
  <c r="P274" i="1" s="1"/>
  <c r="I202" i="1"/>
  <c r="N202" i="1"/>
  <c r="O202" i="1" s="1"/>
  <c r="P202" i="1" s="1"/>
  <c r="I174" i="1"/>
  <c r="N174" i="1"/>
  <c r="O174" i="1" s="1"/>
  <c r="P174" i="1" s="1"/>
  <c r="I14" i="1"/>
  <c r="BN14" i="1" s="1"/>
  <c r="N14" i="1"/>
  <c r="O14" i="1" s="1"/>
  <c r="P14" i="1" s="1"/>
  <c r="I150" i="1"/>
  <c r="N150" i="1"/>
  <c r="O150" i="1" s="1"/>
  <c r="P150" i="1" s="1"/>
  <c r="I265" i="1"/>
  <c r="N265" i="1"/>
  <c r="O265" i="1" s="1"/>
  <c r="P265" i="1" s="1"/>
  <c r="W222" i="1"/>
  <c r="X222" i="1" s="1"/>
  <c r="Y222" i="1" s="1"/>
  <c r="R222" i="1"/>
  <c r="W154" i="1"/>
  <c r="X154" i="1" s="1"/>
  <c r="Y154" i="1" s="1"/>
  <c r="R154" i="1"/>
  <c r="Q144" i="1"/>
  <c r="W144" i="1"/>
  <c r="X144" i="1" s="1"/>
  <c r="Y144" i="1" s="1"/>
  <c r="T50" i="1"/>
  <c r="BU50" i="1"/>
  <c r="T182" i="1"/>
  <c r="BU182" i="1"/>
  <c r="T12" i="1"/>
  <c r="W12" i="1" s="1"/>
  <c r="X12" i="1" s="1"/>
  <c r="Y12" i="1" s="1"/>
  <c r="BU12" i="1"/>
  <c r="T157" i="1"/>
  <c r="BU157" i="1"/>
  <c r="R117" i="1"/>
  <c r="W117" i="1"/>
  <c r="X117" i="1" s="1"/>
  <c r="Y117" i="1" s="1"/>
  <c r="T87" i="1"/>
  <c r="W87" i="1" s="1"/>
  <c r="X87" i="1" s="1"/>
  <c r="Y87" i="1" s="1"/>
  <c r="T55" i="1"/>
  <c r="W55" i="1" s="1"/>
  <c r="X55" i="1" s="1"/>
  <c r="Y55" i="1" s="1"/>
  <c r="BU55" i="1"/>
  <c r="T176" i="1"/>
  <c r="Q176" i="1"/>
  <c r="T100" i="1"/>
  <c r="BU100" i="1"/>
  <c r="W237" i="1"/>
  <c r="X237" i="1" s="1"/>
  <c r="Y237" i="1" s="1"/>
  <c r="Q237" i="1"/>
  <c r="T203" i="1"/>
  <c r="BU203" i="1"/>
  <c r="AG13" i="1"/>
  <c r="AH13" i="1" s="1"/>
  <c r="AI13" i="1" s="1"/>
  <c r="AD239" i="1"/>
  <c r="AG239" i="1"/>
  <c r="AH239" i="1" s="1"/>
  <c r="AI239" i="1" s="1"/>
  <c r="BU151" i="1"/>
  <c r="W277" i="1"/>
  <c r="X277" i="1" s="1"/>
  <c r="Y277" i="1" s="1"/>
  <c r="N228" i="1"/>
  <c r="O228" i="1" s="1"/>
  <c r="P228" i="1" s="1"/>
  <c r="N121" i="1"/>
  <c r="O121" i="1" s="1"/>
  <c r="P121" i="1" s="1"/>
  <c r="N93" i="1"/>
  <c r="O93" i="1" s="1"/>
  <c r="P93" i="1" s="1"/>
  <c r="BV13" i="1"/>
  <c r="BU207" i="1"/>
  <c r="Q276" i="1"/>
  <c r="Q139" i="1"/>
  <c r="Q77" i="1"/>
  <c r="BN134" i="1"/>
  <c r="N257" i="1"/>
  <c r="O257" i="1" s="1"/>
  <c r="P257" i="1" s="1"/>
  <c r="N237" i="1"/>
  <c r="O237" i="1" s="1"/>
  <c r="P237" i="1" s="1"/>
  <c r="N224" i="1"/>
  <c r="O224" i="1" s="1"/>
  <c r="P224" i="1" s="1"/>
  <c r="N134" i="1"/>
  <c r="O134" i="1" s="1"/>
  <c r="P134" i="1" s="1"/>
  <c r="N97" i="1"/>
  <c r="O97" i="1" s="1"/>
  <c r="P97" i="1" s="1"/>
  <c r="N45" i="1"/>
  <c r="O45" i="1" s="1"/>
  <c r="P45" i="1" s="1"/>
  <c r="BV247" i="1"/>
  <c r="BV68" i="1"/>
  <c r="AG105" i="1"/>
  <c r="AH105" i="1" s="1"/>
  <c r="AI105" i="1" s="1"/>
  <c r="BU41" i="1"/>
  <c r="Q206" i="1"/>
  <c r="Q75" i="1"/>
  <c r="BN110" i="1"/>
  <c r="N246" i="1"/>
  <c r="O246" i="1" s="1"/>
  <c r="P246" i="1" s="1"/>
  <c r="N169" i="1"/>
  <c r="O169" i="1" s="1"/>
  <c r="P169" i="1" s="1"/>
  <c r="N38" i="1"/>
  <c r="O38" i="1" s="1"/>
  <c r="P38" i="1" s="1"/>
  <c r="N13" i="1"/>
  <c r="O13" i="1" s="1"/>
  <c r="P13" i="1" s="1"/>
  <c r="W168" i="1"/>
  <c r="X168" i="1" s="1"/>
  <c r="Y168" i="1" s="1"/>
  <c r="BV80" i="1"/>
  <c r="AG68" i="1"/>
  <c r="AH68" i="1" s="1"/>
  <c r="AI68" i="1" s="1"/>
  <c r="AG125" i="1"/>
  <c r="AH125" i="1" s="1"/>
  <c r="AI125" i="1" s="1"/>
  <c r="BU9" i="1"/>
  <c r="BU44" i="1"/>
  <c r="BT134" i="1"/>
  <c r="BU227" i="1"/>
  <c r="W197" i="1"/>
  <c r="X197" i="1" s="1"/>
  <c r="Y197" i="1" s="1"/>
  <c r="H98" i="1"/>
  <c r="BU119" i="1"/>
  <c r="BU135" i="1"/>
  <c r="BU66" i="1"/>
  <c r="BU267" i="1"/>
  <c r="BU47" i="1"/>
  <c r="BA74" i="1"/>
  <c r="BB74" i="1" s="1"/>
  <c r="BC74" i="1" s="1"/>
  <c r="BT4" i="1"/>
  <c r="H134" i="1"/>
  <c r="H224" i="1"/>
  <c r="H58" i="1"/>
  <c r="BX157" i="1"/>
  <c r="BU156" i="1"/>
  <c r="W233" i="1"/>
  <c r="X233" i="1" s="1"/>
  <c r="Y233" i="1" s="1"/>
  <c r="W165" i="1"/>
  <c r="X165" i="1" s="1"/>
  <c r="Y165" i="1" s="1"/>
  <c r="W241" i="1"/>
  <c r="X241" i="1" s="1"/>
  <c r="Y241" i="1" s="1"/>
  <c r="AG121" i="1"/>
  <c r="AH121" i="1" s="1"/>
  <c r="AI121" i="1" s="1"/>
  <c r="AG37" i="1"/>
  <c r="AH37" i="1" s="1"/>
  <c r="AI37" i="1" s="1"/>
  <c r="BU139" i="1"/>
  <c r="H82" i="1"/>
  <c r="AQ141" i="1"/>
  <c r="AR141" i="1" s="1"/>
  <c r="AS141" i="1" s="1"/>
  <c r="AQ265" i="1"/>
  <c r="AR265" i="1" s="1"/>
  <c r="AS265" i="1" s="1"/>
  <c r="BV103" i="1"/>
  <c r="BN137" i="1"/>
  <c r="BN30" i="1"/>
  <c r="BN103" i="1"/>
  <c r="BU184" i="1"/>
  <c r="BU216" i="1"/>
  <c r="BU143" i="1"/>
  <c r="BU161" i="1"/>
  <c r="H144" i="1"/>
  <c r="BT22" i="1"/>
  <c r="BT166" i="1"/>
  <c r="BT100" i="1"/>
  <c r="BU187" i="1"/>
  <c r="BF62" i="1"/>
  <c r="BY62" i="1" s="1"/>
  <c r="W75" i="1"/>
  <c r="X75" i="1" s="1"/>
  <c r="Y75" i="1" s="1"/>
  <c r="BU133" i="1"/>
  <c r="BK54" i="1"/>
  <c r="BL54" i="1" s="1"/>
  <c r="BM54" i="1" s="1"/>
  <c r="BU17" i="1"/>
  <c r="BT262" i="1"/>
  <c r="BT98" i="1"/>
  <c r="H166" i="1"/>
  <c r="BT224" i="1"/>
  <c r="H100" i="1"/>
  <c r="BU247" i="1"/>
  <c r="BU153" i="1"/>
  <c r="BU108" i="1"/>
  <c r="BU168" i="1"/>
  <c r="BU22" i="1"/>
  <c r="J24" i="3"/>
  <c r="BN102" i="1"/>
  <c r="BW26" i="1"/>
  <c r="BU54" i="1"/>
  <c r="BU226" i="1"/>
  <c r="BU49" i="1"/>
  <c r="BT144" i="1"/>
  <c r="H4" i="1"/>
  <c r="H178" i="1"/>
  <c r="H46" i="1"/>
  <c r="BU77" i="1"/>
  <c r="BU202" i="1"/>
  <c r="BU239" i="1"/>
  <c r="BW47" i="1"/>
  <c r="H130" i="1"/>
  <c r="H246" i="1"/>
  <c r="BX105" i="1"/>
  <c r="BW207" i="1"/>
  <c r="BX107" i="1"/>
  <c r="BV53" i="1"/>
  <c r="AQ244" i="1"/>
  <c r="AR244" i="1" s="1"/>
  <c r="AS244" i="1" s="1"/>
  <c r="C29" i="3"/>
  <c r="B29" i="3"/>
  <c r="BW255" i="1"/>
  <c r="AQ30" i="1"/>
  <c r="AR30" i="1" s="1"/>
  <c r="AS30" i="1" s="1"/>
  <c r="AQ206" i="1"/>
  <c r="AR206" i="1" s="1"/>
  <c r="AS206" i="1" s="1"/>
  <c r="AQ188" i="1"/>
  <c r="AR188" i="1" s="1"/>
  <c r="AS188" i="1" s="1"/>
  <c r="AQ150" i="1"/>
  <c r="AR150" i="1" s="1"/>
  <c r="AS150" i="1" s="1"/>
  <c r="AQ78" i="1"/>
  <c r="AR78" i="1" s="1"/>
  <c r="AS78" i="1" s="1"/>
  <c r="BN108" i="1"/>
  <c r="BN92" i="1"/>
  <c r="BN55" i="1"/>
  <c r="BN38" i="1"/>
  <c r="BY221" i="1"/>
  <c r="BY65" i="1"/>
  <c r="BY54" i="1"/>
  <c r="BA188" i="1"/>
  <c r="BB188" i="1" s="1"/>
  <c r="BC188" i="1" s="1"/>
  <c r="BA73" i="1"/>
  <c r="BB73" i="1" s="1"/>
  <c r="BC73" i="1" s="1"/>
  <c r="BX55" i="1"/>
  <c r="BY241" i="1"/>
  <c r="BT82" i="1"/>
  <c r="BT130" i="1"/>
  <c r="BT178" i="1"/>
  <c r="BX138" i="1"/>
  <c r="BX73" i="1"/>
  <c r="AQ4" i="1"/>
  <c r="AR4" i="1" s="1"/>
  <c r="H153" i="1"/>
  <c r="BX103" i="1"/>
  <c r="BY186" i="1"/>
  <c r="BY170" i="1"/>
  <c r="BY106" i="1"/>
  <c r="BX181" i="1"/>
  <c r="BY173" i="1"/>
  <c r="BY161" i="1"/>
  <c r="BX9" i="1"/>
  <c r="BY268" i="1"/>
  <c r="BX232" i="1"/>
  <c r="BY96" i="1"/>
  <c r="BX64" i="1"/>
  <c r="BX44" i="1"/>
  <c r="BY20" i="1"/>
  <c r="BX159" i="1"/>
  <c r="BY67" i="1"/>
  <c r="BX51" i="1"/>
  <c r="BX35" i="1"/>
  <c r="BX8" i="1"/>
  <c r="BX59" i="1"/>
  <c r="BX245" i="1"/>
  <c r="BY219" i="1"/>
  <c r="BX201" i="1"/>
  <c r="BX185" i="1"/>
  <c r="BY210" i="1"/>
  <c r="BY193" i="1"/>
  <c r="BY145" i="1"/>
  <c r="BX19" i="1"/>
  <c r="BY124" i="1"/>
  <c r="BX254" i="1"/>
  <c r="BX72" i="1"/>
  <c r="BY58" i="1"/>
  <c r="BX58" i="1"/>
  <c r="BX243" i="1"/>
  <c r="BX225" i="1"/>
  <c r="BY157" i="1"/>
  <c r="BY123" i="1"/>
  <c r="BX111" i="1"/>
  <c r="BY49" i="1"/>
  <c r="BX33" i="1"/>
  <c r="BY127" i="1"/>
  <c r="BY242" i="1"/>
  <c r="BX226" i="1"/>
  <c r="BY142" i="1"/>
  <c r="BX106" i="1"/>
  <c r="BY42" i="1"/>
  <c r="BK42" i="1"/>
  <c r="BL42" i="1" s="1"/>
  <c r="BM42" i="1" s="1"/>
  <c r="BX189" i="1"/>
  <c r="BY252" i="1"/>
  <c r="BY236" i="1"/>
  <c r="BX220" i="1"/>
  <c r="BY172" i="1"/>
  <c r="BX148" i="1"/>
  <c r="BX120" i="1"/>
  <c r="BX96" i="1"/>
  <c r="BX36" i="1"/>
  <c r="BY243" i="1"/>
  <c r="BX234" i="1"/>
  <c r="BY208" i="1"/>
  <c r="BX162" i="1"/>
  <c r="BX76" i="1"/>
  <c r="BX50" i="1"/>
  <c r="BY260" i="1"/>
  <c r="BY232" i="1"/>
  <c r="BY214" i="1"/>
  <c r="BY128" i="1"/>
  <c r="BX40" i="1"/>
  <c r="BX24" i="1"/>
  <c r="BX125" i="1"/>
  <c r="BX95" i="1"/>
  <c r="BX91" i="1"/>
  <c r="BX87" i="1"/>
  <c r="BX79" i="1"/>
  <c r="BY75" i="1"/>
  <c r="BY43" i="1"/>
  <c r="BX27" i="1"/>
  <c r="BY11" i="1"/>
  <c r="BY181" i="1"/>
  <c r="BY25" i="1"/>
  <c r="BX20" i="1"/>
  <c r="BY83" i="1"/>
  <c r="BY240" i="1"/>
  <c r="BY216" i="1"/>
  <c r="BX216" i="1"/>
  <c r="BX204" i="1"/>
  <c r="BY180" i="1"/>
  <c r="BY238" i="1"/>
  <c r="BY138" i="1"/>
  <c r="BX211" i="1"/>
  <c r="BX161" i="1"/>
  <c r="BY235" i="1"/>
  <c r="BX167" i="1"/>
  <c r="BX200" i="1"/>
  <c r="BX118" i="1"/>
  <c r="BX60" i="1"/>
  <c r="BX266" i="1"/>
  <c r="BY226" i="1"/>
  <c r="BY126" i="1"/>
  <c r="BX116" i="1"/>
  <c r="BY109" i="1"/>
  <c r="BY149" i="1"/>
  <c r="BY143" i="1"/>
  <c r="BY41" i="1"/>
  <c r="BY74" i="1"/>
  <c r="BX28" i="1"/>
  <c r="BY6" i="1"/>
  <c r="BY29" i="1"/>
  <c r="BY5" i="1"/>
  <c r="BX215" i="1"/>
  <c r="BX173" i="1"/>
  <c r="BX70" i="1"/>
  <c r="BY230" i="1"/>
  <c r="BX142" i="1"/>
  <c r="BY101" i="1"/>
  <c r="BX219" i="1"/>
  <c r="BX25" i="1"/>
  <c r="BY211" i="1"/>
  <c r="BY254" i="1"/>
  <c r="BY225" i="1"/>
  <c r="BY247" i="1"/>
  <c r="BY191" i="1"/>
  <c r="BX169" i="1"/>
  <c r="BX97" i="1"/>
  <c r="BX62" i="1"/>
  <c r="BX16" i="1"/>
  <c r="BX137" i="1"/>
  <c r="M24" i="8" s="1"/>
  <c r="BX237" i="1"/>
  <c r="BX7" i="1"/>
  <c r="BY78" i="1"/>
  <c r="BX93" i="1"/>
  <c r="BA93" i="1"/>
  <c r="BB93" i="1" s="1"/>
  <c r="BC93" i="1" s="1"/>
  <c r="BY215" i="1"/>
  <c r="BY151" i="1"/>
  <c r="BY66" i="1"/>
  <c r="BK66" i="1"/>
  <c r="BL66" i="1" s="1"/>
  <c r="BM66" i="1" s="1"/>
  <c r="BY217" i="1"/>
  <c r="BX207" i="1"/>
  <c r="BY61" i="1"/>
  <c r="BX67" i="1"/>
  <c r="BT153" i="1"/>
  <c r="BT61" i="1"/>
  <c r="BX223" i="1"/>
  <c r="BY37" i="1"/>
  <c r="I19" i="3"/>
  <c r="BY270" i="1"/>
  <c r="BY265" i="1"/>
  <c r="BX165" i="1"/>
  <c r="BX149" i="1"/>
  <c r="BX129" i="1"/>
  <c r="BA129" i="1"/>
  <c r="BB129" i="1" s="1"/>
  <c r="BC129" i="1" s="1"/>
  <c r="BX132" i="1"/>
  <c r="BY72" i="1"/>
  <c r="BK72" i="1"/>
  <c r="BL72" i="1" s="1"/>
  <c r="BM72" i="1" s="1"/>
  <c r="BY275" i="1"/>
  <c r="BY99" i="1"/>
  <c r="BX83" i="1"/>
  <c r="BY8" i="1"/>
  <c r="BK8" i="1"/>
  <c r="BL8" i="1" s="1"/>
  <c r="BM8" i="1" s="1"/>
  <c r="BX177" i="1"/>
  <c r="BX141" i="1"/>
  <c r="BX193" i="1"/>
  <c r="BY201" i="1"/>
  <c r="BX81" i="1"/>
  <c r="BX99" i="1"/>
  <c r="BA99" i="1"/>
  <c r="BB99" i="1" s="1"/>
  <c r="BC99" i="1" s="1"/>
  <c r="BX124" i="1"/>
  <c r="BX123" i="1"/>
  <c r="BY111" i="1"/>
  <c r="BY81" i="1"/>
  <c r="BK81" i="1"/>
  <c r="BL81" i="1" s="1"/>
  <c r="BM81" i="1" s="1"/>
  <c r="BX17" i="1"/>
  <c r="BY9" i="1"/>
  <c r="BK9" i="1"/>
  <c r="BL9" i="1" s="1"/>
  <c r="BM9" i="1" s="1"/>
  <c r="BX127" i="1"/>
  <c r="BY266" i="1"/>
  <c r="BX194" i="1"/>
  <c r="BX126" i="1"/>
  <c r="BA126" i="1"/>
  <c r="BB126" i="1" s="1"/>
  <c r="BC126" i="1" s="1"/>
  <c r="BX46" i="1"/>
  <c r="BY34" i="1"/>
  <c r="BK34" i="1"/>
  <c r="BL34" i="1" s="1"/>
  <c r="BM34" i="1" s="1"/>
  <c r="BX18" i="1"/>
  <c r="BX277" i="1"/>
  <c r="BX221" i="1"/>
  <c r="BY129" i="1"/>
  <c r="BX65" i="1"/>
  <c r="BY200" i="1"/>
  <c r="BY116" i="1"/>
  <c r="BY64" i="1"/>
  <c r="BY52" i="1"/>
  <c r="BY167" i="1"/>
  <c r="BY87" i="1"/>
  <c r="BY162" i="1"/>
  <c r="BY148" i="1"/>
  <c r="BY90" i="1"/>
  <c r="BK90" i="1"/>
  <c r="BL90" i="1" s="1"/>
  <c r="BM90" i="1" s="1"/>
  <c r="BY76" i="1"/>
  <c r="BY50" i="1"/>
  <c r="BY44" i="1"/>
  <c r="BX34" i="1"/>
  <c r="BX270" i="1"/>
  <c r="BX260" i="1"/>
  <c r="BX198" i="1"/>
  <c r="BX186" i="1"/>
  <c r="BX170" i="1"/>
  <c r="BY132" i="1"/>
  <c r="BK132" i="1"/>
  <c r="BL132" i="1" s="1"/>
  <c r="BM132" i="1" s="1"/>
  <c r="BX128" i="1"/>
  <c r="BY120" i="1"/>
  <c r="BX88" i="1"/>
  <c r="BY40" i="1"/>
  <c r="BK40" i="1"/>
  <c r="BL40" i="1" s="1"/>
  <c r="BM40" i="1" s="1"/>
  <c r="BY24" i="1"/>
  <c r="BX273" i="1"/>
  <c r="BY95" i="1"/>
  <c r="BY91" i="1"/>
  <c r="BY79" i="1"/>
  <c r="BX75" i="1"/>
  <c r="BA75" i="1"/>
  <c r="BB75" i="1" s="1"/>
  <c r="BC75" i="1" s="1"/>
  <c r="BX43" i="1"/>
  <c r="BY27" i="1"/>
  <c r="BK27" i="1"/>
  <c r="BL27" i="1" s="1"/>
  <c r="BM27" i="1" s="1"/>
  <c r="BX11" i="1"/>
  <c r="BY239" i="1"/>
  <c r="BY223" i="1"/>
  <c r="BY159" i="1"/>
  <c r="BY139" i="1"/>
  <c r="BX139" i="1"/>
  <c r="BX101" i="1"/>
  <c r="BY86" i="1"/>
  <c r="BY245" i="1"/>
  <c r="BY185" i="1"/>
  <c r="BX41" i="1"/>
  <c r="BX208" i="1"/>
  <c r="BX240" i="1"/>
  <c r="BY204" i="1"/>
  <c r="BX180" i="1"/>
  <c r="BX86" i="1"/>
  <c r="BX238" i="1"/>
  <c r="BX210" i="1"/>
  <c r="BY182" i="1"/>
  <c r="BY46" i="1"/>
  <c r="BK46" i="1"/>
  <c r="BL46" i="1" s="1"/>
  <c r="BM46" i="1" s="1"/>
  <c r="BX57" i="1"/>
  <c r="BX158" i="1"/>
  <c r="BY60" i="1"/>
  <c r="BX183" i="1"/>
  <c r="BX133" i="1"/>
  <c r="BY133" i="1"/>
  <c r="BK133" i="1"/>
  <c r="BL133" i="1" s="1"/>
  <c r="BM133" i="1" s="1"/>
  <c r="BX109" i="1"/>
  <c r="BX143" i="1"/>
  <c r="BX156" i="1"/>
  <c r="BX49" i="1"/>
  <c r="BA49" i="1"/>
  <c r="BB49" i="1" s="1"/>
  <c r="BC49" i="1" s="1"/>
  <c r="BY17" i="1"/>
  <c r="BX102" i="1"/>
  <c r="BA102" i="1"/>
  <c r="BB102" i="1" s="1"/>
  <c r="BC102" i="1" s="1"/>
  <c r="BX66" i="1"/>
  <c r="BX12" i="1"/>
  <c r="BA12" i="1"/>
  <c r="BB12" i="1" s="1"/>
  <c r="BC12" i="1" s="1"/>
  <c r="BX89" i="1"/>
  <c r="BX45" i="1"/>
  <c r="BA45" i="1"/>
  <c r="BB45" i="1" s="1"/>
  <c r="BC45" i="1" s="1"/>
  <c r="BX265" i="1"/>
  <c r="BX214" i="1"/>
  <c r="BY125" i="1"/>
  <c r="BY156" i="1"/>
  <c r="BX52" i="1"/>
  <c r="BY118" i="1"/>
  <c r="BK118" i="1"/>
  <c r="BL118" i="1" s="1"/>
  <c r="BM118" i="1" s="1"/>
  <c r="BX182" i="1"/>
  <c r="BX195" i="1"/>
  <c r="BY36" i="1"/>
  <c r="BX84" i="1"/>
  <c r="BA84" i="1"/>
  <c r="BB84" i="1" s="1"/>
  <c r="BC84" i="1" s="1"/>
  <c r="BX31" i="1"/>
  <c r="BA31" i="1"/>
  <c r="BB31" i="1" s="1"/>
  <c r="BC31" i="1" s="1"/>
  <c r="BY199" i="1"/>
  <c r="BX39" i="1"/>
  <c r="BA39" i="1"/>
  <c r="BB39" i="1" s="1"/>
  <c r="BC39" i="1" s="1"/>
  <c r="BY93" i="1"/>
  <c r="BK93" i="1"/>
  <c r="BL93" i="1" s="1"/>
  <c r="BM93" i="1" s="1"/>
  <c r="BY69" i="1"/>
  <c r="BY53" i="1"/>
  <c r="BK53" i="1"/>
  <c r="BL53" i="1" s="1"/>
  <c r="BM53" i="1" s="1"/>
  <c r="BY249" i="1"/>
  <c r="BY68" i="1"/>
  <c r="BK68" i="1"/>
  <c r="BL68" i="1" s="1"/>
  <c r="BM68" i="1" s="1"/>
  <c r="BY255" i="1"/>
  <c r="BX153" i="1"/>
  <c r="BX271" i="1"/>
  <c r="J19" i="3"/>
  <c r="J22" i="3"/>
  <c r="AQ70" i="1"/>
  <c r="AR70" i="1" s="1"/>
  <c r="AS70" i="1" s="1"/>
  <c r="AQ218" i="1"/>
  <c r="AR218" i="1" s="1"/>
  <c r="AS218" i="1" s="1"/>
  <c r="AQ202" i="1"/>
  <c r="AR202" i="1" s="1"/>
  <c r="AS202" i="1" s="1"/>
  <c r="AQ164" i="1"/>
  <c r="AR164" i="1" s="1"/>
  <c r="AS164" i="1" s="1"/>
  <c r="AQ160" i="1"/>
  <c r="AR160" i="1" s="1"/>
  <c r="AS160" i="1" s="1"/>
  <c r="AQ146" i="1"/>
  <c r="AR146" i="1" s="1"/>
  <c r="AS146" i="1" s="1"/>
  <c r="AQ92" i="1"/>
  <c r="AR92" i="1" s="1"/>
  <c r="AS92" i="1" s="1"/>
  <c r="AQ276" i="1"/>
  <c r="AR276" i="1" s="1"/>
  <c r="AS276" i="1" s="1"/>
  <c r="AQ222" i="1"/>
  <c r="AR222" i="1" s="1"/>
  <c r="AS222" i="1" s="1"/>
  <c r="AQ190" i="1"/>
  <c r="AR190" i="1" s="1"/>
  <c r="AS190" i="1" s="1"/>
  <c r="AQ130" i="1"/>
  <c r="AR130" i="1" s="1"/>
  <c r="AS130" i="1" s="1"/>
  <c r="AQ251" i="1"/>
  <c r="AR251" i="1" s="1"/>
  <c r="AS251" i="1" s="1"/>
  <c r="AQ95" i="1"/>
  <c r="AR95" i="1" s="1"/>
  <c r="AS95" i="1" s="1"/>
  <c r="AQ59" i="1"/>
  <c r="AR59" i="1" s="1"/>
  <c r="AS59" i="1" s="1"/>
  <c r="AQ43" i="1"/>
  <c r="AR43" i="1" s="1"/>
  <c r="AS43" i="1" s="1"/>
  <c r="AQ38" i="1"/>
  <c r="AR38" i="1" s="1"/>
  <c r="AS38" i="1" s="1"/>
  <c r="AQ262" i="1"/>
  <c r="AR262" i="1" s="1"/>
  <c r="AS262" i="1" s="1"/>
  <c r="AQ182" i="1"/>
  <c r="AR182" i="1" s="1"/>
  <c r="AS182" i="1" s="1"/>
  <c r="AQ162" i="1"/>
  <c r="BW138" i="1"/>
  <c r="AQ138" i="1"/>
  <c r="AR138" i="1" s="1"/>
  <c r="AS138" i="1" s="1"/>
  <c r="AQ102" i="1"/>
  <c r="AR102" i="1" s="1"/>
  <c r="AS102" i="1" s="1"/>
  <c r="BW90" i="1"/>
  <c r="AQ90" i="1"/>
  <c r="AR90" i="1" s="1"/>
  <c r="AS90" i="1" s="1"/>
  <c r="AQ66" i="1"/>
  <c r="AR66" i="1" s="1"/>
  <c r="AS66" i="1" s="1"/>
  <c r="BW209" i="1"/>
  <c r="AQ209" i="1"/>
  <c r="BW201" i="1"/>
  <c r="AQ201" i="1"/>
  <c r="AR201" i="1" s="1"/>
  <c r="AS201" i="1" s="1"/>
  <c r="BW193" i="1"/>
  <c r="AQ193" i="1"/>
  <c r="BW185" i="1"/>
  <c r="AQ185" i="1"/>
  <c r="AR185" i="1" s="1"/>
  <c r="AS185" i="1" s="1"/>
  <c r="AQ109" i="1"/>
  <c r="AR109" i="1" s="1"/>
  <c r="AS109" i="1" s="1"/>
  <c r="BW260" i="1"/>
  <c r="AQ260" i="1"/>
  <c r="AQ140" i="1"/>
  <c r="AR140" i="1" s="1"/>
  <c r="AS140" i="1" s="1"/>
  <c r="AQ56" i="1"/>
  <c r="AR56" i="1" s="1"/>
  <c r="AS56" i="1" s="1"/>
  <c r="BW239" i="1"/>
  <c r="AQ239" i="1"/>
  <c r="BW223" i="1"/>
  <c r="AQ223" i="1"/>
  <c r="AR223" i="1" s="1"/>
  <c r="AS223" i="1" s="1"/>
  <c r="BW147" i="1"/>
  <c r="AQ147" i="1"/>
  <c r="AR147" i="1" s="1"/>
  <c r="AS147" i="1" s="1"/>
  <c r="BW67" i="1"/>
  <c r="AQ67" i="1"/>
  <c r="AR67" i="1" s="1"/>
  <c r="AS67" i="1" s="1"/>
  <c r="AQ259" i="1"/>
  <c r="BW245" i="1"/>
  <c r="AQ245" i="1"/>
  <c r="AR245" i="1" s="1"/>
  <c r="AS245" i="1" s="1"/>
  <c r="AQ199" i="1"/>
  <c r="AR199" i="1" s="1"/>
  <c r="AS199" i="1" s="1"/>
  <c r="AQ126" i="1"/>
  <c r="AR126" i="1" s="1"/>
  <c r="AS126" i="1" s="1"/>
  <c r="BW49" i="1"/>
  <c r="AQ49" i="1"/>
  <c r="AR49" i="1" s="1"/>
  <c r="AS49" i="1" s="1"/>
  <c r="BW124" i="1"/>
  <c r="AQ124" i="1"/>
  <c r="AR124" i="1" s="1"/>
  <c r="AS124" i="1" s="1"/>
  <c r="AQ114" i="1"/>
  <c r="AR114" i="1" s="1"/>
  <c r="AS114" i="1" s="1"/>
  <c r="AQ108" i="1"/>
  <c r="AR108" i="1" s="1"/>
  <c r="AS108" i="1" s="1"/>
  <c r="BW62" i="1"/>
  <c r="AQ62" i="1"/>
  <c r="AR62" i="1" s="1"/>
  <c r="AS62" i="1" s="1"/>
  <c r="AQ233" i="1"/>
  <c r="BW157" i="1"/>
  <c r="AQ157" i="1"/>
  <c r="AR157" i="1" s="1"/>
  <c r="AS157" i="1" s="1"/>
  <c r="BW99" i="1"/>
  <c r="AQ99" i="1"/>
  <c r="AR99" i="1" s="1"/>
  <c r="AS99" i="1" s="1"/>
  <c r="AQ55" i="1"/>
  <c r="AR55" i="1" s="1"/>
  <c r="AS55" i="1" s="1"/>
  <c r="BW17" i="1"/>
  <c r="AQ17" i="1"/>
  <c r="AR17" i="1" s="1"/>
  <c r="AS17" i="1" s="1"/>
  <c r="AQ7" i="1"/>
  <c r="AR7" i="1" s="1"/>
  <c r="AS7" i="1" s="1"/>
  <c r="AN5" i="1"/>
  <c r="AQ5" i="1" s="1"/>
  <c r="AR5" i="1" s="1"/>
  <c r="AS5" i="1" s="1"/>
  <c r="BW275" i="1"/>
  <c r="AQ275" i="1"/>
  <c r="BW127" i="1"/>
  <c r="AQ127" i="1"/>
  <c r="AR127" i="1" s="1"/>
  <c r="AS127" i="1" s="1"/>
  <c r="AQ258" i="1"/>
  <c r="AR258" i="1" s="1"/>
  <c r="AS258" i="1" s="1"/>
  <c r="BW238" i="1"/>
  <c r="AQ238" i="1"/>
  <c r="AQ237" i="1"/>
  <c r="AR237" i="1" s="1"/>
  <c r="AS237" i="1" s="1"/>
  <c r="BW225" i="1"/>
  <c r="AQ225" i="1"/>
  <c r="AQ217" i="1"/>
  <c r="AR217" i="1" s="1"/>
  <c r="AS217" i="1" s="1"/>
  <c r="BW125" i="1"/>
  <c r="AQ125" i="1"/>
  <c r="AR125" i="1" s="1"/>
  <c r="AS125" i="1" s="1"/>
  <c r="AQ89" i="1"/>
  <c r="AR89" i="1" s="1"/>
  <c r="AS89" i="1" s="1"/>
  <c r="BW9" i="1"/>
  <c r="AQ9" i="1"/>
  <c r="AR9" i="1" s="1"/>
  <c r="AS9" i="1" s="1"/>
  <c r="AQ228" i="1"/>
  <c r="AQ152" i="1"/>
  <c r="AR152" i="1" s="1"/>
  <c r="AS152" i="1" s="1"/>
  <c r="BW128" i="1"/>
  <c r="AQ128" i="1"/>
  <c r="AR128" i="1" s="1"/>
  <c r="AS128" i="1" s="1"/>
  <c r="BW76" i="1"/>
  <c r="AQ76" i="1"/>
  <c r="AR76" i="1" s="1"/>
  <c r="AS76" i="1" s="1"/>
  <c r="BW44" i="1"/>
  <c r="AQ44" i="1"/>
  <c r="AR44" i="1" s="1"/>
  <c r="AS44" i="1" s="1"/>
  <c r="BW219" i="1"/>
  <c r="AQ219" i="1"/>
  <c r="BW27" i="1"/>
  <c r="AQ27" i="1"/>
  <c r="AR27" i="1" s="1"/>
  <c r="AS27" i="1" s="1"/>
  <c r="AQ268" i="1"/>
  <c r="BW252" i="1"/>
  <c r="AQ252" i="1"/>
  <c r="AR252" i="1" s="1"/>
  <c r="AS252" i="1" s="1"/>
  <c r="BW220" i="1"/>
  <c r="AQ220" i="1"/>
  <c r="AR220" i="1" s="1"/>
  <c r="AS220" i="1" s="1"/>
  <c r="BW208" i="1"/>
  <c r="AQ208" i="1"/>
  <c r="BW184" i="1"/>
  <c r="AQ184" i="1"/>
  <c r="AR184" i="1" s="1"/>
  <c r="AS184" i="1" s="1"/>
  <c r="AQ166" i="1"/>
  <c r="BW148" i="1"/>
  <c r="AQ148" i="1"/>
  <c r="AR148" i="1" s="1"/>
  <c r="AS148" i="1" s="1"/>
  <c r="AQ64" i="1"/>
  <c r="AR64" i="1" s="1"/>
  <c r="AS64" i="1" s="1"/>
  <c r="BW50" i="1"/>
  <c r="AQ50" i="1"/>
  <c r="AR50" i="1" s="1"/>
  <c r="AS50" i="1" s="1"/>
  <c r="BW34" i="1"/>
  <c r="AQ34" i="1"/>
  <c r="AR34" i="1" s="1"/>
  <c r="AS34" i="1" s="1"/>
  <c r="AQ18" i="1"/>
  <c r="AR18" i="1" s="1"/>
  <c r="AS18" i="1" s="1"/>
  <c r="AQ246" i="1"/>
  <c r="BW236" i="1"/>
  <c r="AQ236" i="1"/>
  <c r="AR236" i="1" s="1"/>
  <c r="AS236" i="1" s="1"/>
  <c r="BW198" i="1"/>
  <c r="AQ198" i="1"/>
  <c r="AR198" i="1" s="1"/>
  <c r="AS198" i="1" s="1"/>
  <c r="BW170" i="1"/>
  <c r="AQ170" i="1"/>
  <c r="AR170" i="1" s="1"/>
  <c r="AS170" i="1" s="1"/>
  <c r="BW142" i="1"/>
  <c r="AQ142" i="1"/>
  <c r="AQ273" i="1"/>
  <c r="AR273" i="1" s="1"/>
  <c r="AS273" i="1" s="1"/>
  <c r="BW87" i="1"/>
  <c r="AQ87" i="1"/>
  <c r="AR87" i="1" s="1"/>
  <c r="AS87" i="1" s="1"/>
  <c r="AQ71" i="1"/>
  <c r="AR71" i="1" s="1"/>
  <c r="AS71" i="1" s="1"/>
  <c r="BW173" i="1"/>
  <c r="AQ173" i="1"/>
  <c r="AQ274" i="1"/>
  <c r="AR274" i="1" s="1"/>
  <c r="AS274" i="1" s="1"/>
  <c r="BW180" i="1"/>
  <c r="AQ180" i="1"/>
  <c r="AR180" i="1" s="1"/>
  <c r="AS180" i="1" s="1"/>
  <c r="BW86" i="1"/>
  <c r="AQ86" i="1"/>
  <c r="BW52" i="1"/>
  <c r="AQ52" i="1"/>
  <c r="AR52" i="1" s="1"/>
  <c r="AS52" i="1" s="1"/>
  <c r="BW46" i="1"/>
  <c r="AQ46" i="1"/>
  <c r="AR46" i="1" s="1"/>
  <c r="AS46" i="1" s="1"/>
  <c r="BW20" i="1"/>
  <c r="AQ20" i="1"/>
  <c r="AR20" i="1" s="1"/>
  <c r="AS20" i="1" s="1"/>
  <c r="AQ213" i="1"/>
  <c r="AR213" i="1" s="1"/>
  <c r="AS213" i="1" s="1"/>
  <c r="BW211" i="1"/>
  <c r="AQ211" i="1"/>
  <c r="BW129" i="1"/>
  <c r="AQ129" i="1"/>
  <c r="AR129" i="1" s="1"/>
  <c r="AS129" i="1" s="1"/>
  <c r="AQ103" i="1"/>
  <c r="AR103" i="1" s="1"/>
  <c r="AS103" i="1" s="1"/>
  <c r="BW65" i="1"/>
  <c r="AQ65" i="1"/>
  <c r="AR65" i="1" s="1"/>
  <c r="AS65" i="1" s="1"/>
  <c r="AQ23" i="1"/>
  <c r="AR23" i="1" s="1"/>
  <c r="AS23" i="1" s="1"/>
  <c r="AQ167" i="1"/>
  <c r="AQ154" i="1"/>
  <c r="AQ82" i="1"/>
  <c r="AR82" i="1" s="1"/>
  <c r="AS82" i="1" s="1"/>
  <c r="BW183" i="1"/>
  <c r="AQ183" i="1"/>
  <c r="BW149" i="1"/>
  <c r="AQ149" i="1"/>
  <c r="AR149" i="1" s="1"/>
  <c r="AS149" i="1" s="1"/>
  <c r="AQ143" i="1"/>
  <c r="AR143" i="1" s="1"/>
  <c r="AS143" i="1" s="1"/>
  <c r="BW6" i="1"/>
  <c r="AQ6" i="1"/>
  <c r="AR6" i="1" s="1"/>
  <c r="AS6" i="1" s="1"/>
  <c r="AQ85" i="1"/>
  <c r="AR85" i="1" s="1"/>
  <c r="AS85" i="1" s="1"/>
  <c r="BW189" i="1"/>
  <c r="AQ189" i="1"/>
  <c r="AR189" i="1" s="1"/>
  <c r="AS189" i="1" s="1"/>
  <c r="AQ179" i="1"/>
  <c r="AR179" i="1" s="1"/>
  <c r="AS179" i="1" s="1"/>
  <c r="BW155" i="1"/>
  <c r="AQ155" i="1"/>
  <c r="AR155" i="1" s="1"/>
  <c r="AS155" i="1" s="1"/>
  <c r="AQ100" i="1"/>
  <c r="AR100" i="1" s="1"/>
  <c r="AS100" i="1" s="1"/>
  <c r="AQ261" i="1"/>
  <c r="AR261" i="1" s="1"/>
  <c r="AS261" i="1" s="1"/>
  <c r="AQ191" i="1"/>
  <c r="AR191" i="1" s="1"/>
  <c r="AS191" i="1" s="1"/>
  <c r="BW204" i="1"/>
  <c r="AQ204" i="1"/>
  <c r="AR204" i="1" s="1"/>
  <c r="AS204" i="1" s="1"/>
  <c r="BW161" i="1"/>
  <c r="AQ161" i="1"/>
  <c r="AR161" i="1" s="1"/>
  <c r="AS161" i="1" s="1"/>
  <c r="AQ97" i="1"/>
  <c r="AR97" i="1" s="1"/>
  <c r="AS97" i="1" s="1"/>
  <c r="AQ113" i="1"/>
  <c r="AR113" i="1" s="1"/>
  <c r="AS113" i="1" s="1"/>
  <c r="BW229" i="1"/>
  <c r="AQ229" i="1"/>
  <c r="AR229" i="1" s="1"/>
  <c r="AS229" i="1" s="1"/>
  <c r="BW165" i="1"/>
  <c r="AQ165" i="1"/>
  <c r="AR165" i="1" s="1"/>
  <c r="AS165" i="1" s="1"/>
  <c r="AQ121" i="1"/>
  <c r="AR121" i="1" s="1"/>
  <c r="AS121" i="1" s="1"/>
  <c r="AQ119" i="1"/>
  <c r="AR119" i="1" s="1"/>
  <c r="AS119" i="1" s="1"/>
  <c r="BW269" i="1"/>
  <c r="AQ269" i="1"/>
  <c r="BW253" i="1"/>
  <c r="AQ253" i="1"/>
  <c r="AR253" i="1" s="1"/>
  <c r="AS253" i="1" s="1"/>
  <c r="BW33" i="1"/>
  <c r="AQ33" i="1"/>
  <c r="AR33" i="1" s="1"/>
  <c r="AS33" i="1" s="1"/>
  <c r="AQ63" i="1"/>
  <c r="AR63" i="1" s="1"/>
  <c r="AS63" i="1" s="1"/>
  <c r="AQ37" i="1"/>
  <c r="AR37" i="1" s="1"/>
  <c r="AS37" i="1" s="1"/>
  <c r="AQ69" i="1"/>
  <c r="AR69" i="1" s="1"/>
  <c r="AS69" i="1" s="1"/>
  <c r="AQ31" i="1"/>
  <c r="AR31" i="1" s="1"/>
  <c r="AS31" i="1" s="1"/>
  <c r="BW74" i="1"/>
  <c r="AQ74" i="1"/>
  <c r="AR74" i="1" s="1"/>
  <c r="AS74" i="1" s="1"/>
  <c r="AQ75" i="1"/>
  <c r="AR75" i="1" s="1"/>
  <c r="AS75" i="1" s="1"/>
  <c r="BW139" i="1"/>
  <c r="AQ139" i="1"/>
  <c r="AR139" i="1" s="1"/>
  <c r="AS139" i="1" s="1"/>
  <c r="AQ28" i="1"/>
  <c r="AR28" i="1" s="1"/>
  <c r="AS28" i="1" s="1"/>
  <c r="AQ24" i="1"/>
  <c r="AR24" i="1" s="1"/>
  <c r="AS24" i="1" s="1"/>
  <c r="AQ12" i="1"/>
  <c r="AR12" i="1" s="1"/>
  <c r="AS12" i="1" s="1"/>
  <c r="AQ207" i="1"/>
  <c r="AR207" i="1" s="1"/>
  <c r="AS207" i="1" s="1"/>
  <c r="AQ73" i="1"/>
  <c r="AR73" i="1" s="1"/>
  <c r="AS73" i="1" s="1"/>
  <c r="BW77" i="1"/>
  <c r="AQ77" i="1"/>
  <c r="AR77" i="1" s="1"/>
  <c r="AS77" i="1" s="1"/>
  <c r="BK184" i="1"/>
  <c r="BL184" i="1" s="1"/>
  <c r="BM184" i="1" s="1"/>
  <c r="BW214" i="1"/>
  <c r="AQ214" i="1"/>
  <c r="AR214" i="1" s="1"/>
  <c r="AS214" i="1" s="1"/>
  <c r="AQ249" i="1"/>
  <c r="AR249" i="1" s="1"/>
  <c r="AS249" i="1" s="1"/>
  <c r="AQ153" i="1"/>
  <c r="AQ133" i="1"/>
  <c r="AR133" i="1" s="1"/>
  <c r="AS133" i="1" s="1"/>
  <c r="BW200" i="1"/>
  <c r="AQ200" i="1"/>
  <c r="AR200" i="1" s="1"/>
  <c r="AS200" i="1" s="1"/>
  <c r="AQ176" i="1"/>
  <c r="AR176" i="1" s="1"/>
  <c r="AS176" i="1" s="1"/>
  <c r="AQ136" i="1"/>
  <c r="AR136" i="1" s="1"/>
  <c r="AS136" i="1" s="1"/>
  <c r="BW8" i="1"/>
  <c r="AQ8" i="1"/>
  <c r="AR8" i="1" s="1"/>
  <c r="AS8" i="1" s="1"/>
  <c r="BW187" i="1"/>
  <c r="AQ187" i="1"/>
  <c r="AR187" i="1" s="1"/>
  <c r="AS187" i="1" s="1"/>
  <c r="AQ171" i="1"/>
  <c r="AR171" i="1" s="1"/>
  <c r="AS171" i="1" s="1"/>
  <c r="AQ123" i="1"/>
  <c r="AR123" i="1" s="1"/>
  <c r="AS123" i="1" s="1"/>
  <c r="AQ91" i="1"/>
  <c r="AR91" i="1" s="1"/>
  <c r="AS91" i="1" s="1"/>
  <c r="AQ115" i="1"/>
  <c r="AR115" i="1" s="1"/>
  <c r="AS115" i="1" s="1"/>
  <c r="AQ93" i="1"/>
  <c r="AR93" i="1" s="1"/>
  <c r="AS93" i="1" s="1"/>
  <c r="BW51" i="1"/>
  <c r="AQ51" i="1"/>
  <c r="AR51" i="1" s="1"/>
  <c r="AS51" i="1" s="1"/>
  <c r="AQ241" i="1"/>
  <c r="AR241" i="1" s="1"/>
  <c r="AS241" i="1" s="1"/>
  <c r="AQ163" i="1"/>
  <c r="AQ151" i="1"/>
  <c r="AQ135" i="1"/>
  <c r="AR135" i="1" s="1"/>
  <c r="AS135" i="1" s="1"/>
  <c r="AQ110" i="1"/>
  <c r="AR110" i="1" s="1"/>
  <c r="AS110" i="1" s="1"/>
  <c r="BW58" i="1"/>
  <c r="AQ58" i="1"/>
  <c r="AR58" i="1" s="1"/>
  <c r="AS58" i="1" s="1"/>
  <c r="AQ272" i="1"/>
  <c r="BW216" i="1"/>
  <c r="AQ216" i="1"/>
  <c r="BW111" i="1"/>
  <c r="AQ111" i="1"/>
  <c r="AR111" i="1" s="1"/>
  <c r="AS111" i="1" s="1"/>
  <c r="AQ94" i="1"/>
  <c r="AR94" i="1" s="1"/>
  <c r="AS94" i="1" s="1"/>
  <c r="AQ14" i="1"/>
  <c r="AR14" i="1" s="1"/>
  <c r="AS14" i="1" s="1"/>
  <c r="AQ10" i="1"/>
  <c r="AR10" i="1" s="1"/>
  <c r="AS10" i="1" s="1"/>
  <c r="AQ256" i="1"/>
  <c r="BW254" i="1"/>
  <c r="AQ254" i="1"/>
  <c r="AR254" i="1" s="1"/>
  <c r="AS254" i="1" s="1"/>
  <c r="BW156" i="1"/>
  <c r="AQ156" i="1"/>
  <c r="AR156" i="1" s="1"/>
  <c r="AS156" i="1" s="1"/>
  <c r="AQ68" i="1"/>
  <c r="AR68" i="1" s="1"/>
  <c r="AS68" i="1" s="1"/>
  <c r="BW243" i="1"/>
  <c r="AQ243" i="1"/>
  <c r="AR243" i="1" s="1"/>
  <c r="AS243" i="1" s="1"/>
  <c r="AQ105" i="1"/>
  <c r="AR105" i="1" s="1"/>
  <c r="AS105" i="1" s="1"/>
  <c r="BW83" i="1"/>
  <c r="AQ83" i="1"/>
  <c r="AR83" i="1" s="1"/>
  <c r="AS83" i="1" s="1"/>
  <c r="BW81" i="1"/>
  <c r="AQ81" i="1"/>
  <c r="AR81" i="1" s="1"/>
  <c r="AS81" i="1" s="1"/>
  <c r="AQ41" i="1"/>
  <c r="AR41" i="1" s="1"/>
  <c r="AS41" i="1" s="1"/>
  <c r="AQ263" i="1"/>
  <c r="AR263" i="1" s="1"/>
  <c r="AS263" i="1" s="1"/>
  <c r="BW181" i="1"/>
  <c r="AQ181" i="1"/>
  <c r="AQ250" i="1"/>
  <c r="AR250" i="1" s="1"/>
  <c r="AS250" i="1" s="1"/>
  <c r="AN3" i="1"/>
  <c r="BP3" i="1" s="1"/>
  <c r="AQ248" i="1"/>
  <c r="AR248" i="1" s="1"/>
  <c r="AS248" i="1" s="1"/>
  <c r="AQ192" i="1"/>
  <c r="AR192" i="1" s="1"/>
  <c r="AS192" i="1" s="1"/>
  <c r="AQ112" i="1"/>
  <c r="AR112" i="1" s="1"/>
  <c r="AS112" i="1" s="1"/>
  <c r="BW88" i="1"/>
  <c r="AQ88" i="1"/>
  <c r="AR88" i="1" s="1"/>
  <c r="AS88" i="1" s="1"/>
  <c r="BW60" i="1"/>
  <c r="AQ60" i="1"/>
  <c r="AR60" i="1" s="1"/>
  <c r="AS60" i="1" s="1"/>
  <c r="BW235" i="1"/>
  <c r="AQ235" i="1"/>
  <c r="AR235" i="1" s="1"/>
  <c r="AS235" i="1" s="1"/>
  <c r="AQ159" i="1"/>
  <c r="AR159" i="1" s="1"/>
  <c r="AS159" i="1" s="1"/>
  <c r="BW107" i="1"/>
  <c r="AQ107" i="1"/>
  <c r="AR107" i="1" s="1"/>
  <c r="AS107" i="1" s="1"/>
  <c r="BW79" i="1"/>
  <c r="AQ79" i="1"/>
  <c r="AR79" i="1" s="1"/>
  <c r="AS79" i="1" s="1"/>
  <c r="BW11" i="1"/>
  <c r="AQ11" i="1"/>
  <c r="AR11" i="1" s="1"/>
  <c r="AS11" i="1" s="1"/>
  <c r="BW234" i="1"/>
  <c r="AQ234" i="1"/>
  <c r="AR234" i="1" s="1"/>
  <c r="AS234" i="1" s="1"/>
  <c r="BW172" i="1"/>
  <c r="AQ172" i="1"/>
  <c r="AQ144" i="1"/>
  <c r="AR144" i="1" s="1"/>
  <c r="AS144" i="1" s="1"/>
  <c r="BW106" i="1"/>
  <c r="AQ106" i="1"/>
  <c r="AR106" i="1" s="1"/>
  <c r="AS106" i="1" s="1"/>
  <c r="AQ104" i="1"/>
  <c r="AR104" i="1" s="1"/>
  <c r="AS104" i="1" s="1"/>
  <c r="AQ42" i="1"/>
  <c r="AR42" i="1" s="1"/>
  <c r="AS42" i="1" s="1"/>
  <c r="BW270" i="1"/>
  <c r="AQ270" i="1"/>
  <c r="AR270" i="1" s="1"/>
  <c r="AS270" i="1" s="1"/>
  <c r="BW242" i="1"/>
  <c r="AQ242" i="1"/>
  <c r="AR242" i="1" s="1"/>
  <c r="AS242" i="1" s="1"/>
  <c r="BW232" i="1"/>
  <c r="AQ232" i="1"/>
  <c r="AR232" i="1" s="1"/>
  <c r="AS232" i="1" s="1"/>
  <c r="BW230" i="1"/>
  <c r="AQ230" i="1"/>
  <c r="AR230" i="1" s="1"/>
  <c r="AS230" i="1" s="1"/>
  <c r="AQ186" i="1"/>
  <c r="AR186" i="1" s="1"/>
  <c r="AS186" i="1" s="1"/>
  <c r="AQ178" i="1"/>
  <c r="AR178" i="1" s="1"/>
  <c r="AS178" i="1" s="1"/>
  <c r="AQ168" i="1"/>
  <c r="BW132" i="1"/>
  <c r="AQ132" i="1"/>
  <c r="AR132" i="1" s="1"/>
  <c r="AS132" i="1" s="1"/>
  <c r="AQ120" i="1"/>
  <c r="AR120" i="1" s="1"/>
  <c r="AS120" i="1" s="1"/>
  <c r="AQ84" i="1"/>
  <c r="AR84" i="1" s="1"/>
  <c r="AS84" i="1" s="1"/>
  <c r="AQ247" i="1"/>
  <c r="AR247" i="1" s="1"/>
  <c r="AS247" i="1" s="1"/>
  <c r="AQ137" i="1"/>
  <c r="AR137" i="1" s="1"/>
  <c r="AS137" i="1" s="1"/>
  <c r="AQ117" i="1"/>
  <c r="AR117" i="1" s="1"/>
  <c r="AS117" i="1" s="1"/>
  <c r="BW35" i="1"/>
  <c r="AQ35" i="1"/>
  <c r="AR35" i="1" s="1"/>
  <c r="AS35" i="1" s="1"/>
  <c r="BW19" i="1"/>
  <c r="AQ19" i="1"/>
  <c r="AR19" i="1" s="1"/>
  <c r="AS19" i="1" s="1"/>
  <c r="BW231" i="1"/>
  <c r="AQ231" i="1"/>
  <c r="AR231" i="1" s="1"/>
  <c r="AS231" i="1" s="1"/>
  <c r="BX3" i="1"/>
  <c r="B26" i="3"/>
  <c r="C26" i="3"/>
  <c r="BW226" i="1"/>
  <c r="AQ226" i="1"/>
  <c r="AR226" i="1" s="1"/>
  <c r="AS226" i="1" s="1"/>
  <c r="AQ122" i="1"/>
  <c r="AR122" i="1" s="1"/>
  <c r="AS122" i="1" s="1"/>
  <c r="BW72" i="1"/>
  <c r="AQ72" i="1"/>
  <c r="AR72" i="1" s="1"/>
  <c r="AS72" i="1" s="1"/>
  <c r="BW194" i="1"/>
  <c r="AQ194" i="1"/>
  <c r="AR194" i="1" s="1"/>
  <c r="AS194" i="1" s="1"/>
  <c r="AQ22" i="1"/>
  <c r="AR22" i="1" s="1"/>
  <c r="AS22" i="1" s="1"/>
  <c r="AQ264" i="1"/>
  <c r="BW210" i="1"/>
  <c r="AQ210" i="1"/>
  <c r="AR210" i="1" s="1"/>
  <c r="AS210" i="1" s="1"/>
  <c r="AQ196" i="1"/>
  <c r="BW221" i="1"/>
  <c r="AQ221" i="1"/>
  <c r="AR221" i="1" s="1"/>
  <c r="AS221" i="1" s="1"/>
  <c r="AQ53" i="1"/>
  <c r="AR53" i="1" s="1"/>
  <c r="AS53" i="1" s="1"/>
  <c r="AQ39" i="1"/>
  <c r="AR39" i="1" s="1"/>
  <c r="AS39" i="1" s="1"/>
  <c r="BW25" i="1"/>
  <c r="AQ25" i="1"/>
  <c r="AR25" i="1" s="1"/>
  <c r="AS25" i="1" s="1"/>
  <c r="AQ227" i="1"/>
  <c r="AR227" i="1" s="1"/>
  <c r="AS227" i="1" s="1"/>
  <c r="AQ131" i="1"/>
  <c r="AR131" i="1" s="1"/>
  <c r="AS131" i="1" s="1"/>
  <c r="AQ212" i="1"/>
  <c r="AR212" i="1" s="1"/>
  <c r="AS212" i="1" s="1"/>
  <c r="BW158" i="1"/>
  <c r="AQ158" i="1"/>
  <c r="AR158" i="1" s="1"/>
  <c r="AS158" i="1" s="1"/>
  <c r="BW118" i="1"/>
  <c r="AQ118" i="1"/>
  <c r="AR118" i="1" s="1"/>
  <c r="AS118" i="1" s="1"/>
  <c r="BW266" i="1"/>
  <c r="AQ266" i="1"/>
  <c r="AR266" i="1" s="1"/>
  <c r="AS266" i="1" s="1"/>
  <c r="AQ224" i="1"/>
  <c r="AR224" i="1" s="1"/>
  <c r="AS224" i="1" s="1"/>
  <c r="BW96" i="1"/>
  <c r="AQ96" i="1"/>
  <c r="AR96" i="1" s="1"/>
  <c r="AS96" i="1" s="1"/>
  <c r="AQ80" i="1"/>
  <c r="AR80" i="1" s="1"/>
  <c r="AS80" i="1" s="1"/>
  <c r="BW36" i="1"/>
  <c r="AQ36" i="1"/>
  <c r="AR36" i="1" s="1"/>
  <c r="AS36" i="1" s="1"/>
  <c r="AQ215" i="1"/>
  <c r="AR215" i="1" s="1"/>
  <c r="AS215" i="1" s="1"/>
  <c r="AQ195" i="1"/>
  <c r="AR195" i="1" s="1"/>
  <c r="AS195" i="1" s="1"/>
  <c r="BW145" i="1"/>
  <c r="AQ145" i="1"/>
  <c r="AR145" i="1" s="1"/>
  <c r="AS145" i="1" s="1"/>
  <c r="AQ98" i="1"/>
  <c r="AR98" i="1" s="1"/>
  <c r="AS98" i="1" s="1"/>
  <c r="AQ175" i="1"/>
  <c r="AR175" i="1" s="1"/>
  <c r="AS175" i="1" s="1"/>
  <c r="AQ134" i="1"/>
  <c r="AR134" i="1" s="1"/>
  <c r="AS134" i="1" s="1"/>
  <c r="AQ48" i="1"/>
  <c r="AR48" i="1" s="1"/>
  <c r="AS48" i="1" s="1"/>
  <c r="AQ32" i="1"/>
  <c r="AR32" i="1" s="1"/>
  <c r="AS32" i="1" s="1"/>
  <c r="BW13" i="1"/>
  <c r="AQ13" i="1"/>
  <c r="AR13" i="1" s="1"/>
  <c r="AS13" i="1" s="1"/>
  <c r="AQ277" i="1"/>
  <c r="AR277" i="1" s="1"/>
  <c r="AS277" i="1" s="1"/>
  <c r="BW271" i="1"/>
  <c r="AQ271" i="1"/>
  <c r="AR271" i="1" s="1"/>
  <c r="AS271" i="1" s="1"/>
  <c r="BW40" i="1"/>
  <c r="AQ40" i="1"/>
  <c r="AR40" i="1" s="1"/>
  <c r="AS40" i="1" s="1"/>
  <c r="BW177" i="1"/>
  <c r="AQ177" i="1"/>
  <c r="AR177" i="1" s="1"/>
  <c r="AS177" i="1" s="1"/>
  <c r="AQ174" i="1"/>
  <c r="BW240" i="1"/>
  <c r="AQ240" i="1"/>
  <c r="AR240" i="1" s="1"/>
  <c r="AS240" i="1" s="1"/>
  <c r="AQ169" i="1"/>
  <c r="AR169" i="1" s="1"/>
  <c r="AS169" i="1" s="1"/>
  <c r="BW257" i="1"/>
  <c r="AQ257" i="1"/>
  <c r="AR257" i="1" s="1"/>
  <c r="AS257" i="1" s="1"/>
  <c r="AQ203" i="1"/>
  <c r="AR203" i="1" s="1"/>
  <c r="AS203" i="1" s="1"/>
  <c r="BW197" i="1"/>
  <c r="AQ197" i="1"/>
  <c r="AR197" i="1" s="1"/>
  <c r="AS197" i="1" s="1"/>
  <c r="BW205" i="1"/>
  <c r="AQ205" i="1"/>
  <c r="AR205" i="1" s="1"/>
  <c r="AS205" i="1" s="1"/>
  <c r="AQ47" i="1"/>
  <c r="AR47" i="1" s="1"/>
  <c r="AS47" i="1" s="1"/>
  <c r="BW15" i="1"/>
  <c r="AQ15" i="1"/>
  <c r="AR15" i="1" s="1"/>
  <c r="AS15" i="1" s="1"/>
  <c r="AQ16" i="1"/>
  <c r="AR16" i="1" s="1"/>
  <c r="AS16" i="1" s="1"/>
  <c r="AQ267" i="1"/>
  <c r="AR267" i="1" s="1"/>
  <c r="AS267" i="1" s="1"/>
  <c r="BW54" i="1"/>
  <c r="AQ54" i="1"/>
  <c r="AR54" i="1" s="1"/>
  <c r="AS54" i="1" s="1"/>
  <c r="AQ255" i="1"/>
  <c r="AR255" i="1" s="1"/>
  <c r="AS255" i="1" s="1"/>
  <c r="AQ61" i="1"/>
  <c r="AR61" i="1" s="1"/>
  <c r="AS61" i="1" s="1"/>
  <c r="AQ26" i="1"/>
  <c r="AR26" i="1" s="1"/>
  <c r="AS26" i="1" s="1"/>
  <c r="AQ101" i="1"/>
  <c r="AR101" i="1" s="1"/>
  <c r="AS101" i="1" s="1"/>
  <c r="AD3" i="1"/>
  <c r="H22" i="3" s="1"/>
  <c r="AB3" i="1"/>
  <c r="BV3" i="1" s="1"/>
  <c r="D22" i="3"/>
  <c r="G22" i="3" s="1"/>
  <c r="I22" i="3"/>
  <c r="T272" i="1"/>
  <c r="BU272" i="1"/>
  <c r="T212" i="1"/>
  <c r="BU212" i="1"/>
  <c r="T190" i="1"/>
  <c r="BU190" i="1"/>
  <c r="T154" i="1"/>
  <c r="BU154" i="1"/>
  <c r="T144" i="1"/>
  <c r="BU144" i="1"/>
  <c r="T110" i="1"/>
  <c r="W110" i="1" s="1"/>
  <c r="X110" i="1" s="1"/>
  <c r="Y110" i="1" s="1"/>
  <c r="BU110" i="1"/>
  <c r="T98" i="1"/>
  <c r="W98" i="1" s="1"/>
  <c r="X98" i="1" s="1"/>
  <c r="Y98" i="1" s="1"/>
  <c r="BU98" i="1"/>
  <c r="T82" i="1"/>
  <c r="W82" i="1" s="1"/>
  <c r="X82" i="1" s="1"/>
  <c r="Y82" i="1" s="1"/>
  <c r="BU82" i="1"/>
  <c r="T274" i="1"/>
  <c r="BU274" i="1"/>
  <c r="T224" i="1"/>
  <c r="BU224" i="1"/>
  <c r="T164" i="1"/>
  <c r="BU164" i="1"/>
  <c r="T128" i="1"/>
  <c r="W128" i="1" s="1"/>
  <c r="X128" i="1" s="1"/>
  <c r="Y128" i="1" s="1"/>
  <c r="BU128" i="1"/>
  <c r="T73" i="1"/>
  <c r="W73" i="1" s="1"/>
  <c r="X73" i="1" s="1"/>
  <c r="Y73" i="1" s="1"/>
  <c r="BU73" i="1"/>
  <c r="T35" i="1"/>
  <c r="W35" i="1" s="1"/>
  <c r="X35" i="1" s="1"/>
  <c r="Y35" i="1" s="1"/>
  <c r="BU35" i="1"/>
  <c r="T249" i="1"/>
  <c r="BU249" i="1"/>
  <c r="T268" i="1"/>
  <c r="BU268" i="1"/>
  <c r="T244" i="1"/>
  <c r="BU244" i="1"/>
  <c r="T166" i="1"/>
  <c r="BU166" i="1"/>
  <c r="T140" i="1"/>
  <c r="BU140" i="1"/>
  <c r="T38" i="1"/>
  <c r="W38" i="1" s="1"/>
  <c r="X38" i="1" s="1"/>
  <c r="Y38" i="1" s="1"/>
  <c r="BU38" i="1"/>
  <c r="T26" i="1"/>
  <c r="W26" i="1" s="1"/>
  <c r="X26" i="1" s="1"/>
  <c r="Y26" i="1" s="1"/>
  <c r="BU26" i="1"/>
  <c r="T10" i="1"/>
  <c r="W10" i="1" s="1"/>
  <c r="X10" i="1" s="1"/>
  <c r="Y10" i="1" s="1"/>
  <c r="BU10" i="1"/>
  <c r="T250" i="1"/>
  <c r="BU250" i="1"/>
  <c r="T236" i="1"/>
  <c r="BU236" i="1"/>
  <c r="T206" i="1"/>
  <c r="BU206" i="1"/>
  <c r="T196" i="1"/>
  <c r="BU196" i="1"/>
  <c r="T188" i="1"/>
  <c r="BU188" i="1"/>
  <c r="T178" i="1"/>
  <c r="BU178" i="1"/>
  <c r="T150" i="1"/>
  <c r="BU150" i="1"/>
  <c r="T134" i="1"/>
  <c r="W134" i="1" s="1"/>
  <c r="X134" i="1" s="1"/>
  <c r="Y134" i="1" s="1"/>
  <c r="BU134" i="1"/>
  <c r="T122" i="1"/>
  <c r="W122" i="1" s="1"/>
  <c r="X122" i="1" s="1"/>
  <c r="Y122" i="1" s="1"/>
  <c r="BU122" i="1"/>
  <c r="T102" i="1"/>
  <c r="W102" i="1" s="1"/>
  <c r="X102" i="1" s="1"/>
  <c r="Y102" i="1" s="1"/>
  <c r="BU102" i="1"/>
  <c r="T84" i="1"/>
  <c r="W84" i="1" s="1"/>
  <c r="X84" i="1" s="1"/>
  <c r="Y84" i="1" s="1"/>
  <c r="BU84" i="1"/>
  <c r="T78" i="1"/>
  <c r="W78" i="1" s="1"/>
  <c r="X78" i="1" s="1"/>
  <c r="Y78" i="1" s="1"/>
  <c r="BU78" i="1"/>
  <c r="T261" i="1"/>
  <c r="BU261" i="1"/>
  <c r="T233" i="1"/>
  <c r="BU233" i="1"/>
  <c r="T213" i="1"/>
  <c r="BU213" i="1"/>
  <c r="T197" i="1"/>
  <c r="BU197" i="1"/>
  <c r="T165" i="1"/>
  <c r="BU165" i="1"/>
  <c r="T141" i="1"/>
  <c r="BU141" i="1"/>
  <c r="T277" i="1"/>
  <c r="BU277" i="1"/>
  <c r="T265" i="1"/>
  <c r="BU265" i="1"/>
  <c r="T205" i="1"/>
  <c r="BU205" i="1"/>
  <c r="T193" i="1"/>
  <c r="BU193" i="1"/>
  <c r="T173" i="1"/>
  <c r="BU173" i="1"/>
  <c r="I17" i="3"/>
  <c r="T276" i="1"/>
  <c r="BU276" i="1"/>
  <c r="T262" i="1"/>
  <c r="BU262" i="1"/>
  <c r="T248" i="1"/>
  <c r="BU248" i="1"/>
  <c r="T228" i="1"/>
  <c r="BU228" i="1"/>
  <c r="T162" i="1"/>
  <c r="BU162" i="1"/>
  <c r="T130" i="1"/>
  <c r="W130" i="1" s="1"/>
  <c r="X130" i="1" s="1"/>
  <c r="Y130" i="1" s="1"/>
  <c r="BU130" i="1"/>
  <c r="T114" i="1"/>
  <c r="W114" i="1" s="1"/>
  <c r="X114" i="1" s="1"/>
  <c r="Y114" i="1" s="1"/>
  <c r="BU114" i="1"/>
  <c r="T94" i="1"/>
  <c r="W94" i="1" s="1"/>
  <c r="X94" i="1" s="1"/>
  <c r="Y94" i="1" s="1"/>
  <c r="BU94" i="1"/>
  <c r="T34" i="1"/>
  <c r="W34" i="1" s="1"/>
  <c r="X34" i="1" s="1"/>
  <c r="Y34" i="1" s="1"/>
  <c r="BU34" i="1"/>
  <c r="T256" i="1"/>
  <c r="BU256" i="1"/>
  <c r="T246" i="1"/>
  <c r="BU246" i="1"/>
  <c r="T218" i="1"/>
  <c r="BU218" i="1"/>
  <c r="T174" i="1"/>
  <c r="BU174" i="1"/>
  <c r="T146" i="1"/>
  <c r="BU146" i="1"/>
  <c r="T92" i="1"/>
  <c r="W92" i="1" s="1"/>
  <c r="X92" i="1" s="1"/>
  <c r="Y92" i="1" s="1"/>
  <c r="BU92" i="1"/>
  <c r="T32" i="1"/>
  <c r="BU32" i="1"/>
  <c r="T3" i="1"/>
  <c r="W3" i="1" s="1"/>
  <c r="X3" i="1" s="1"/>
  <c r="Y3" i="1" s="1"/>
  <c r="T121" i="1"/>
  <c r="W121" i="1" s="1"/>
  <c r="X121" i="1" s="1"/>
  <c r="Y121" i="1" s="1"/>
  <c r="BU121" i="1"/>
  <c r="T93" i="1"/>
  <c r="W93" i="1" s="1"/>
  <c r="X93" i="1" s="1"/>
  <c r="Y93" i="1" s="1"/>
  <c r="BU93" i="1"/>
  <c r="T69" i="1"/>
  <c r="W69" i="1" s="1"/>
  <c r="X69" i="1" s="1"/>
  <c r="Y69" i="1" s="1"/>
  <c r="BU69" i="1"/>
  <c r="T61" i="1"/>
  <c r="W61" i="1" s="1"/>
  <c r="X61" i="1" s="1"/>
  <c r="Y61" i="1" s="1"/>
  <c r="BU61" i="1"/>
  <c r="T53" i="1"/>
  <c r="W53" i="1" s="1"/>
  <c r="X53" i="1" s="1"/>
  <c r="Y53" i="1" s="1"/>
  <c r="BU53" i="1"/>
  <c r="T45" i="1"/>
  <c r="W45" i="1" s="1"/>
  <c r="X45" i="1" s="1"/>
  <c r="Y45" i="1" s="1"/>
  <c r="BU45" i="1"/>
  <c r="T37" i="1"/>
  <c r="W37" i="1" s="1"/>
  <c r="X37" i="1" s="1"/>
  <c r="Y37" i="1" s="1"/>
  <c r="BU37" i="1"/>
  <c r="T29" i="1"/>
  <c r="W29" i="1" s="1"/>
  <c r="X29" i="1" s="1"/>
  <c r="Y29" i="1" s="1"/>
  <c r="BU29" i="1"/>
  <c r="T21" i="1"/>
  <c r="W21" i="1" s="1"/>
  <c r="X21" i="1" s="1"/>
  <c r="Y21" i="1" s="1"/>
  <c r="BU21" i="1"/>
  <c r="T13" i="1"/>
  <c r="W13" i="1" s="1"/>
  <c r="X13" i="1" s="1"/>
  <c r="Y13" i="1" s="1"/>
  <c r="BU13" i="1"/>
  <c r="T189" i="1"/>
  <c r="BU189" i="1"/>
  <c r="T258" i="1"/>
  <c r="BU258" i="1"/>
  <c r="T136" i="1"/>
  <c r="W136" i="1" s="1"/>
  <c r="X136" i="1" s="1"/>
  <c r="Y136" i="1" s="1"/>
  <c r="BU136" i="1"/>
  <c r="T104" i="1"/>
  <c r="W104" i="1" s="1"/>
  <c r="X104" i="1" s="1"/>
  <c r="Y104" i="1" s="1"/>
  <c r="BU104" i="1"/>
  <c r="T42" i="1"/>
  <c r="W42" i="1" s="1"/>
  <c r="X42" i="1" s="1"/>
  <c r="Y42" i="1" s="1"/>
  <c r="BU42" i="1"/>
  <c r="T30" i="1"/>
  <c r="W30" i="1" s="1"/>
  <c r="X30" i="1" s="1"/>
  <c r="Y30" i="1" s="1"/>
  <c r="BU30" i="1"/>
  <c r="T14" i="1"/>
  <c r="W14" i="1" s="1"/>
  <c r="X14" i="1" s="1"/>
  <c r="Y14" i="1" s="1"/>
  <c r="BU14" i="1"/>
  <c r="T4" i="1"/>
  <c r="W4" i="1" s="1"/>
  <c r="X4" i="1" s="1"/>
  <c r="BU4" i="1"/>
  <c r="T242" i="1"/>
  <c r="BU242" i="1"/>
  <c r="T198" i="1"/>
  <c r="BU198" i="1"/>
  <c r="T186" i="1"/>
  <c r="BU186" i="1"/>
  <c r="T152" i="1"/>
  <c r="BU152" i="1"/>
  <c r="T80" i="1"/>
  <c r="W80" i="1" s="1"/>
  <c r="X80" i="1" s="1"/>
  <c r="Y80" i="1" s="1"/>
  <c r="BU80" i="1"/>
  <c r="T74" i="1"/>
  <c r="W74" i="1" s="1"/>
  <c r="X74" i="1" s="1"/>
  <c r="Y74" i="1" s="1"/>
  <c r="BU74" i="1"/>
  <c r="T273" i="1"/>
  <c r="BU273" i="1"/>
  <c r="T257" i="1"/>
  <c r="BU257" i="1"/>
  <c r="T237" i="1"/>
  <c r="BU237" i="1"/>
  <c r="T229" i="1"/>
  <c r="BU229" i="1"/>
  <c r="T169" i="1"/>
  <c r="BU169" i="1"/>
  <c r="T137" i="1"/>
  <c r="W137" i="1" s="1"/>
  <c r="X137" i="1" s="1"/>
  <c r="Y137" i="1" s="1"/>
  <c r="BU137" i="1"/>
  <c r="M17" i="8" s="1"/>
  <c r="T113" i="1"/>
  <c r="W113" i="1" s="1"/>
  <c r="X113" i="1" s="1"/>
  <c r="Y113" i="1" s="1"/>
  <c r="BU113" i="1"/>
  <c r="T97" i="1"/>
  <c r="W97" i="1" s="1"/>
  <c r="X97" i="1" s="1"/>
  <c r="Y97" i="1" s="1"/>
  <c r="BU97" i="1"/>
  <c r="T269" i="1"/>
  <c r="BU269" i="1"/>
  <c r="T253" i="1"/>
  <c r="BU253" i="1"/>
  <c r="T241" i="1"/>
  <c r="BU241" i="1"/>
  <c r="T209" i="1"/>
  <c r="BU209" i="1"/>
  <c r="T185" i="1"/>
  <c r="BU185" i="1"/>
  <c r="BN39" i="1"/>
  <c r="BT104" i="1"/>
  <c r="K104" i="1"/>
  <c r="BP104" i="1" s="1"/>
  <c r="BT188" i="1"/>
  <c r="K188" i="1"/>
  <c r="N188" i="1" s="1"/>
  <c r="O188" i="1" s="1"/>
  <c r="P188" i="1" s="1"/>
  <c r="BT48" i="1"/>
  <c r="K48" i="1"/>
  <c r="BP48" i="1" s="1"/>
  <c r="BT16" i="1"/>
  <c r="K16" i="1"/>
  <c r="BP16" i="1" s="1"/>
  <c r="BT55" i="1"/>
  <c r="K55" i="1"/>
  <c r="BP55" i="1" s="1"/>
  <c r="BT47" i="1"/>
  <c r="K47" i="1"/>
  <c r="BP47" i="1" s="1"/>
  <c r="BT264" i="1"/>
  <c r="K264" i="1"/>
  <c r="N264" i="1" s="1"/>
  <c r="O264" i="1" s="1"/>
  <c r="P264" i="1" s="1"/>
  <c r="BT112" i="1"/>
  <c r="K112" i="1"/>
  <c r="N112" i="1" s="1"/>
  <c r="O112" i="1" s="1"/>
  <c r="P112" i="1" s="1"/>
  <c r="BT68" i="1"/>
  <c r="K68" i="1"/>
  <c r="BP68" i="1" s="1"/>
  <c r="BT71" i="1"/>
  <c r="K71" i="1"/>
  <c r="N71" i="1" s="1"/>
  <c r="O71" i="1" s="1"/>
  <c r="P71" i="1" s="1"/>
  <c r="BT215" i="1"/>
  <c r="K215" i="1"/>
  <c r="BP215" i="1" s="1"/>
  <c r="BT147" i="1"/>
  <c r="K147" i="1"/>
  <c r="BP147" i="1" s="1"/>
  <c r="BT51" i="1"/>
  <c r="K51" i="1"/>
  <c r="BP51" i="1" s="1"/>
  <c r="BT17" i="1"/>
  <c r="K17" i="1"/>
  <c r="N17" i="1" s="1"/>
  <c r="O17" i="1" s="1"/>
  <c r="P17" i="1" s="1"/>
  <c r="BT124" i="1"/>
  <c r="K124" i="1"/>
  <c r="BP124" i="1" s="1"/>
  <c r="BT123" i="1"/>
  <c r="K123" i="1"/>
  <c r="N123" i="1" s="1"/>
  <c r="O123" i="1" s="1"/>
  <c r="P123" i="1" s="1"/>
  <c r="BT127" i="1"/>
  <c r="K127" i="1"/>
  <c r="N127" i="1" s="1"/>
  <c r="O127" i="1" s="1"/>
  <c r="P127" i="1" s="1"/>
  <c r="BT126" i="1"/>
  <c r="K126" i="1"/>
  <c r="BP126" i="1" s="1"/>
  <c r="BT252" i="1"/>
  <c r="K252" i="1"/>
  <c r="BP252" i="1" s="1"/>
  <c r="BT220" i="1"/>
  <c r="K220" i="1"/>
  <c r="BP220" i="1" s="1"/>
  <c r="BT76" i="1"/>
  <c r="K76" i="1"/>
  <c r="N76" i="1" s="1"/>
  <c r="O76" i="1" s="1"/>
  <c r="P76" i="1" s="1"/>
  <c r="BT70" i="1"/>
  <c r="K70" i="1"/>
  <c r="BP70" i="1" s="1"/>
  <c r="BT44" i="1"/>
  <c r="K44" i="1"/>
  <c r="BP44" i="1" s="1"/>
  <c r="BT236" i="1"/>
  <c r="K236" i="1"/>
  <c r="N236" i="1" s="1"/>
  <c r="O236" i="1" s="1"/>
  <c r="P236" i="1" s="1"/>
  <c r="BT120" i="1"/>
  <c r="K120" i="1"/>
  <c r="N120" i="1" s="1"/>
  <c r="O120" i="1" s="1"/>
  <c r="P120" i="1" s="1"/>
  <c r="BT40" i="1"/>
  <c r="K40" i="1"/>
  <c r="N40" i="1" s="1"/>
  <c r="O40" i="1" s="1"/>
  <c r="P40" i="1" s="1"/>
  <c r="BT91" i="1"/>
  <c r="K91" i="1"/>
  <c r="BP91" i="1" s="1"/>
  <c r="BT87" i="1"/>
  <c r="K87" i="1"/>
  <c r="N87" i="1" s="1"/>
  <c r="O87" i="1" s="1"/>
  <c r="P87" i="1" s="1"/>
  <c r="BT11" i="1"/>
  <c r="K11" i="1"/>
  <c r="N11" i="1" s="1"/>
  <c r="O11" i="1" s="1"/>
  <c r="P11" i="1" s="1"/>
  <c r="BT231" i="1"/>
  <c r="K231" i="1"/>
  <c r="N231" i="1" s="1"/>
  <c r="O231" i="1" s="1"/>
  <c r="P231" i="1" s="1"/>
  <c r="BT223" i="1"/>
  <c r="K223" i="1"/>
  <c r="N223" i="1" s="1"/>
  <c r="O223" i="1" s="1"/>
  <c r="P223" i="1" s="1"/>
  <c r="BT173" i="1"/>
  <c r="K173" i="1"/>
  <c r="BP173" i="1" s="1"/>
  <c r="BT159" i="1"/>
  <c r="K159" i="1"/>
  <c r="N159" i="1" s="1"/>
  <c r="O159" i="1" s="1"/>
  <c r="P159" i="1" s="1"/>
  <c r="BT139" i="1"/>
  <c r="K139" i="1"/>
  <c r="N139" i="1" s="1"/>
  <c r="O139" i="1" s="1"/>
  <c r="P139" i="1" s="1"/>
  <c r="BT240" i="1"/>
  <c r="K240" i="1"/>
  <c r="N240" i="1" s="1"/>
  <c r="O240" i="1" s="1"/>
  <c r="P240" i="1" s="1"/>
  <c r="BT216" i="1"/>
  <c r="K216" i="1"/>
  <c r="BP216" i="1" s="1"/>
  <c r="BT194" i="1"/>
  <c r="K194" i="1"/>
  <c r="BP194" i="1" s="1"/>
  <c r="BT182" i="1"/>
  <c r="K182" i="1"/>
  <c r="BP182" i="1" s="1"/>
  <c r="BT20" i="1"/>
  <c r="K20" i="1"/>
  <c r="BP20" i="1" s="1"/>
  <c r="BT221" i="1"/>
  <c r="K221" i="1"/>
  <c r="N221" i="1" s="1"/>
  <c r="O221" i="1" s="1"/>
  <c r="P221" i="1" s="1"/>
  <c r="BT266" i="1"/>
  <c r="K266" i="1"/>
  <c r="BP266" i="1" s="1"/>
  <c r="K102" i="1"/>
  <c r="N102" i="1" s="1"/>
  <c r="O102" i="1" s="1"/>
  <c r="P102" i="1" s="1"/>
  <c r="K80" i="1"/>
  <c r="N80" i="1" s="1"/>
  <c r="O80" i="1" s="1"/>
  <c r="P80" i="1" s="1"/>
  <c r="H191" i="1"/>
  <c r="K191" i="1"/>
  <c r="BP191" i="1" s="1"/>
  <c r="H187" i="1"/>
  <c r="K187" i="1"/>
  <c r="N187" i="1" s="1"/>
  <c r="O187" i="1" s="1"/>
  <c r="P187" i="1" s="1"/>
  <c r="H115" i="1"/>
  <c r="K115" i="1"/>
  <c r="BP115" i="1" s="1"/>
  <c r="BT21" i="1"/>
  <c r="K21" i="1"/>
  <c r="N21" i="1" s="1"/>
  <c r="O21" i="1" s="1"/>
  <c r="P21" i="1" s="1"/>
  <c r="H69" i="1"/>
  <c r="K69" i="1"/>
  <c r="N69" i="1" s="1"/>
  <c r="O69" i="1" s="1"/>
  <c r="P69" i="1" s="1"/>
  <c r="H249" i="1"/>
  <c r="K249" i="1"/>
  <c r="N249" i="1" s="1"/>
  <c r="O249" i="1" s="1"/>
  <c r="P249" i="1" s="1"/>
  <c r="H113" i="1"/>
  <c r="K113" i="1"/>
  <c r="BP113" i="1" s="1"/>
  <c r="H89" i="1"/>
  <c r="K89" i="1"/>
  <c r="N89" i="1" s="1"/>
  <c r="O89" i="1" s="1"/>
  <c r="P89" i="1" s="1"/>
  <c r="BT29" i="1"/>
  <c r="K29" i="1"/>
  <c r="N29" i="1" s="1"/>
  <c r="O29" i="1" s="1"/>
  <c r="P29" i="1" s="1"/>
  <c r="H217" i="1"/>
  <c r="K217" i="1"/>
  <c r="N217" i="1" s="1"/>
  <c r="O217" i="1" s="1"/>
  <c r="P217" i="1" s="1"/>
  <c r="H189" i="1"/>
  <c r="K189" i="1"/>
  <c r="N189" i="1" s="1"/>
  <c r="O189" i="1" s="1"/>
  <c r="P189" i="1" s="1"/>
  <c r="K22" i="1"/>
  <c r="N22" i="1" s="1"/>
  <c r="O22" i="1" s="1"/>
  <c r="P22" i="1" s="1"/>
  <c r="O3" i="1"/>
  <c r="P3" i="1" s="1"/>
  <c r="BT168" i="1"/>
  <c r="K168" i="1"/>
  <c r="BP168" i="1" s="1"/>
  <c r="BT39" i="1"/>
  <c r="K39" i="1"/>
  <c r="N39" i="1" s="1"/>
  <c r="O39" i="1" s="1"/>
  <c r="P39" i="1" s="1"/>
  <c r="BT176" i="1"/>
  <c r="K176" i="1"/>
  <c r="BP176" i="1" s="1"/>
  <c r="BT140" i="1"/>
  <c r="K140" i="1"/>
  <c r="BP140" i="1" s="1"/>
  <c r="BT151" i="1"/>
  <c r="K151" i="1"/>
  <c r="N151" i="1" s="1"/>
  <c r="O151" i="1" s="1"/>
  <c r="P151" i="1" s="1"/>
  <c r="BT219" i="1"/>
  <c r="K219" i="1"/>
  <c r="N219" i="1" s="1"/>
  <c r="O219" i="1" s="1"/>
  <c r="P219" i="1" s="1"/>
  <c r="BT129" i="1"/>
  <c r="K129" i="1"/>
  <c r="BP129" i="1" s="1"/>
  <c r="BT41" i="1"/>
  <c r="K41" i="1"/>
  <c r="N41" i="1" s="1"/>
  <c r="O41" i="1" s="1"/>
  <c r="P41" i="1" s="1"/>
  <c r="BT9" i="1"/>
  <c r="K9" i="1"/>
  <c r="N9" i="1" s="1"/>
  <c r="O9" i="1" s="1"/>
  <c r="P9" i="1" s="1"/>
  <c r="BT8" i="1"/>
  <c r="K8" i="1"/>
  <c r="BP8" i="1" s="1"/>
  <c r="BT49" i="1"/>
  <c r="K49" i="1"/>
  <c r="BP49" i="1" s="1"/>
  <c r="BT62" i="1"/>
  <c r="K62" i="1"/>
  <c r="BP62" i="1" s="1"/>
  <c r="BT99" i="1"/>
  <c r="K99" i="1"/>
  <c r="N99" i="1" s="1"/>
  <c r="O99" i="1" s="1"/>
  <c r="P99" i="1" s="1"/>
  <c r="BT50" i="1"/>
  <c r="K50" i="1"/>
  <c r="N50" i="1" s="1"/>
  <c r="O50" i="1" s="1"/>
  <c r="P50" i="1" s="1"/>
  <c r="BT24" i="1"/>
  <c r="K24" i="1"/>
  <c r="N24" i="1" s="1"/>
  <c r="O24" i="1" s="1"/>
  <c r="P24" i="1" s="1"/>
  <c r="BT79" i="1"/>
  <c r="K79" i="1"/>
  <c r="N79" i="1" s="1"/>
  <c r="O79" i="1" s="1"/>
  <c r="P79" i="1" s="1"/>
  <c r="BT75" i="1"/>
  <c r="K75" i="1"/>
  <c r="BP75" i="1" s="1"/>
  <c r="BT43" i="1"/>
  <c r="K43" i="1"/>
  <c r="N43" i="1" s="1"/>
  <c r="O43" i="1" s="1"/>
  <c r="P43" i="1" s="1"/>
  <c r="BT35" i="1"/>
  <c r="K35" i="1"/>
  <c r="N35" i="1" s="1"/>
  <c r="O35" i="1" s="1"/>
  <c r="P35" i="1" s="1"/>
  <c r="BT204" i="1"/>
  <c r="K204" i="1"/>
  <c r="BP204" i="1" s="1"/>
  <c r="BT86" i="1"/>
  <c r="K86" i="1"/>
  <c r="N86" i="1" s="1"/>
  <c r="O86" i="1" s="1"/>
  <c r="P86" i="1" s="1"/>
  <c r="BT52" i="1"/>
  <c r="K52" i="1"/>
  <c r="N52" i="1" s="1"/>
  <c r="O52" i="1" s="1"/>
  <c r="P52" i="1" s="1"/>
  <c r="BT116" i="1"/>
  <c r="K116" i="1"/>
  <c r="BP116" i="1" s="1"/>
  <c r="BT36" i="1"/>
  <c r="K36" i="1"/>
  <c r="BP36" i="1" s="1"/>
  <c r="K146" i="1"/>
  <c r="N146" i="1" s="1"/>
  <c r="O146" i="1" s="1"/>
  <c r="P146" i="1" s="1"/>
  <c r="K171" i="1"/>
  <c r="N171" i="1" s="1"/>
  <c r="O171" i="1" s="1"/>
  <c r="P171" i="1" s="1"/>
  <c r="H15" i="8"/>
  <c r="H16" i="8" s="1"/>
  <c r="K5" i="1"/>
  <c r="N5" i="1" s="1"/>
  <c r="O5" i="1" s="1"/>
  <c r="P5" i="1" s="1"/>
  <c r="H175" i="1"/>
  <c r="K175" i="1"/>
  <c r="BP175" i="1" s="1"/>
  <c r="H199" i="1"/>
  <c r="K199" i="1"/>
  <c r="N199" i="1" s="1"/>
  <c r="O199" i="1" s="1"/>
  <c r="P199" i="1" s="1"/>
  <c r="H195" i="1"/>
  <c r="K195" i="1"/>
  <c r="N195" i="1" s="1"/>
  <c r="O195" i="1" s="1"/>
  <c r="P195" i="1" s="1"/>
  <c r="H84" i="1"/>
  <c r="K84" i="1"/>
  <c r="N84" i="1" s="1"/>
  <c r="O84" i="1" s="1"/>
  <c r="P84" i="1" s="1"/>
  <c r="K78" i="1"/>
  <c r="N78" i="1" s="1"/>
  <c r="O78" i="1" s="1"/>
  <c r="P78" i="1" s="1"/>
  <c r="BT259" i="1"/>
  <c r="K259" i="1"/>
  <c r="N259" i="1" s="1"/>
  <c r="O259" i="1" s="1"/>
  <c r="P259" i="1" s="1"/>
  <c r="BT77" i="1"/>
  <c r="K77" i="1"/>
  <c r="N77" i="1" s="1"/>
  <c r="O77" i="1" s="1"/>
  <c r="P77" i="1" s="1"/>
  <c r="H105" i="1"/>
  <c r="K105" i="1"/>
  <c r="N105" i="1" s="1"/>
  <c r="O105" i="1" s="1"/>
  <c r="P105" i="1" s="1"/>
  <c r="H54" i="1"/>
  <c r="K54" i="1"/>
  <c r="N54" i="1" s="1"/>
  <c r="O54" i="1" s="1"/>
  <c r="P54" i="1" s="1"/>
  <c r="H6" i="1"/>
  <c r="K6" i="1"/>
  <c r="N6" i="1" s="1"/>
  <c r="O6" i="1" s="1"/>
  <c r="P6" i="1" s="1"/>
  <c r="BT85" i="1"/>
  <c r="K85" i="1"/>
  <c r="N85" i="1" s="1"/>
  <c r="O85" i="1" s="1"/>
  <c r="P85" i="1" s="1"/>
  <c r="H37" i="1"/>
  <c r="K37" i="1"/>
  <c r="N37" i="1" s="1"/>
  <c r="O37" i="1" s="1"/>
  <c r="P37" i="1" s="1"/>
  <c r="H53" i="1"/>
  <c r="K53" i="1"/>
  <c r="N53" i="1" s="1"/>
  <c r="O53" i="1" s="1"/>
  <c r="P53" i="1" s="1"/>
  <c r="J17" i="3"/>
  <c r="I22" i="1"/>
  <c r="BN22" i="1" s="1"/>
  <c r="BX267" i="1"/>
  <c r="BN10" i="1"/>
  <c r="BN88" i="1"/>
  <c r="BN25" i="1"/>
  <c r="BN97" i="1"/>
  <c r="BN120" i="1"/>
  <c r="BN117" i="1"/>
  <c r="BN56" i="1"/>
  <c r="BN48" i="1"/>
  <c r="BN119" i="1"/>
  <c r="BN23" i="1"/>
  <c r="BN12" i="1"/>
  <c r="BN58" i="1"/>
  <c r="BN65" i="1"/>
  <c r="BN67" i="1"/>
  <c r="BN59" i="1"/>
  <c r="BN49" i="1"/>
  <c r="BN72" i="1"/>
  <c r="BN62" i="1"/>
  <c r="BN83" i="1"/>
  <c r="BN19" i="1"/>
  <c r="BN124" i="1"/>
  <c r="BN128" i="1"/>
  <c r="BN118" i="1"/>
  <c r="BN41" i="1"/>
  <c r="BN64" i="1"/>
  <c r="BN125" i="1"/>
  <c r="BN35" i="1"/>
  <c r="BN27" i="1"/>
  <c r="BN52" i="1"/>
  <c r="BN46" i="1"/>
  <c r="BN20" i="1"/>
  <c r="BN116" i="1"/>
  <c r="BN96" i="1"/>
  <c r="BN74" i="1"/>
  <c r="BN66" i="1"/>
  <c r="BN28" i="1"/>
  <c r="BN131" i="1"/>
  <c r="BN86" i="1"/>
  <c r="BN57" i="1"/>
  <c r="BN60" i="1"/>
  <c r="BN133" i="1"/>
  <c r="BN115" i="1"/>
  <c r="BN84" i="1"/>
  <c r="BN63" i="1"/>
  <c r="BN93" i="1"/>
  <c r="BN53" i="1"/>
  <c r="BN113" i="1"/>
  <c r="BN89" i="1"/>
  <c r="BN61" i="1"/>
  <c r="BN104" i="1"/>
  <c r="BN32" i="1"/>
  <c r="BN31" i="1"/>
  <c r="BN15" i="1"/>
  <c r="BN68" i="1"/>
  <c r="BN107" i="1"/>
  <c r="BN135" i="1"/>
  <c r="BN33" i="1"/>
  <c r="BN51" i="1"/>
  <c r="BN81" i="1"/>
  <c r="BN123" i="1"/>
  <c r="BN127" i="1"/>
  <c r="BN87" i="1"/>
  <c r="BN90" i="1"/>
  <c r="BN18" i="1"/>
  <c r="BN129" i="1"/>
  <c r="BN70" i="1"/>
  <c r="BN50" i="1"/>
  <c r="BN44" i="1"/>
  <c r="BN40" i="1"/>
  <c r="BN95" i="1"/>
  <c r="BN79" i="1"/>
  <c r="BN36" i="1"/>
  <c r="BN54" i="1"/>
  <c r="BN106" i="1"/>
  <c r="BN7" i="1"/>
  <c r="BN112" i="1"/>
  <c r="BN37" i="1"/>
  <c r="BW24" i="1"/>
  <c r="BK4" i="1"/>
  <c r="BL4" i="1" s="1"/>
  <c r="BM4" i="1" s="1"/>
  <c r="BP4" i="1"/>
  <c r="BY4" i="1"/>
  <c r="Q204" i="1"/>
  <c r="BA153" i="1"/>
  <c r="BB153" i="1" s="1"/>
  <c r="BC153" i="1" s="1"/>
  <c r="Q219" i="1"/>
  <c r="AG21" i="1"/>
  <c r="AH21" i="1" s="1"/>
  <c r="AI21" i="1" s="1"/>
  <c r="W267" i="1"/>
  <c r="X267" i="1" s="1"/>
  <c r="Y267" i="1" s="1"/>
  <c r="W105" i="1"/>
  <c r="X105" i="1" s="1"/>
  <c r="Y105" i="1" s="1"/>
  <c r="W135" i="1"/>
  <c r="X135" i="1" s="1"/>
  <c r="Y135" i="1" s="1"/>
  <c r="BT89" i="1"/>
  <c r="Q231" i="1"/>
  <c r="Q91" i="1"/>
  <c r="Q66" i="1"/>
  <c r="BK113" i="1"/>
  <c r="BL113" i="1" s="1"/>
  <c r="BM113" i="1" s="1"/>
  <c r="BT37" i="1"/>
  <c r="Q145" i="1"/>
  <c r="Q167" i="1"/>
  <c r="Q40" i="1"/>
  <c r="BW75" i="1"/>
  <c r="BY175" i="1"/>
  <c r="BK255" i="1"/>
  <c r="BL255" i="1" s="1"/>
  <c r="BM255" i="1" s="1"/>
  <c r="BK37" i="1"/>
  <c r="BL37" i="1" s="1"/>
  <c r="BM37" i="1" s="1"/>
  <c r="AG189" i="1"/>
  <c r="AH189" i="1" s="1"/>
  <c r="AI189" i="1" s="1"/>
  <c r="N61" i="1"/>
  <c r="O61" i="1" s="1"/>
  <c r="P61" i="1" s="1"/>
  <c r="AG151" i="1"/>
  <c r="AH151" i="1" s="1"/>
  <c r="AI151" i="1" s="1"/>
  <c r="AG155" i="1"/>
  <c r="AH155" i="1" s="1"/>
  <c r="AI155" i="1" s="1"/>
  <c r="AG217" i="1"/>
  <c r="AH217" i="1" s="1"/>
  <c r="AI217" i="1" s="1"/>
  <c r="AG277" i="1"/>
  <c r="AH277" i="1" s="1"/>
  <c r="AI277" i="1" s="1"/>
  <c r="AG115" i="1"/>
  <c r="AH115" i="1" s="1"/>
  <c r="AI115" i="1" s="1"/>
  <c r="Q227" i="1"/>
  <c r="Q89" i="1"/>
  <c r="W187" i="1"/>
  <c r="X187" i="1" s="1"/>
  <c r="Y187" i="1" s="1"/>
  <c r="W115" i="1"/>
  <c r="X115" i="1" s="1"/>
  <c r="Y115" i="1" s="1"/>
  <c r="BK94" i="1"/>
  <c r="BL94" i="1" s="1"/>
  <c r="BM94" i="1" s="1"/>
  <c r="BV137" i="1"/>
  <c r="M20" i="8" s="1"/>
  <c r="BK69" i="1"/>
  <c r="BL69" i="1" s="1"/>
  <c r="BM69" i="1" s="1"/>
  <c r="H61" i="1"/>
  <c r="H21" i="1"/>
  <c r="Q187" i="1"/>
  <c r="Q175" i="1"/>
  <c r="Q115" i="1"/>
  <c r="Q64" i="1"/>
  <c r="Q47" i="1"/>
  <c r="W151" i="1"/>
  <c r="X151" i="1" s="1"/>
  <c r="Y151" i="1" s="1"/>
  <c r="BV227" i="1"/>
  <c r="BW73" i="1"/>
  <c r="BO21" i="1"/>
  <c r="BY233" i="1"/>
  <c r="BA105" i="1"/>
  <c r="BB105" i="1" s="1"/>
  <c r="BC105" i="1" s="1"/>
  <c r="BA13" i="1"/>
  <c r="BB13" i="1" s="1"/>
  <c r="BC13" i="1" s="1"/>
  <c r="BT54" i="1"/>
  <c r="BT113" i="1"/>
  <c r="BX131" i="1"/>
  <c r="Q203" i="1"/>
  <c r="Q151" i="1"/>
  <c r="R253" i="1"/>
  <c r="BV151" i="1"/>
  <c r="Q6" i="1"/>
  <c r="W89" i="1"/>
  <c r="X89" i="1" s="1"/>
  <c r="Y89" i="1" s="1"/>
  <c r="W6" i="1"/>
  <c r="X6" i="1" s="1"/>
  <c r="Y6" i="1" s="1"/>
  <c r="BV197" i="1"/>
  <c r="BV155" i="1"/>
  <c r="BV5" i="1"/>
  <c r="BX250" i="1"/>
  <c r="BY122" i="1"/>
  <c r="BY263" i="1"/>
  <c r="BK175" i="1"/>
  <c r="BL175" i="1" s="1"/>
  <c r="BM175" i="1" s="1"/>
  <c r="W227" i="1"/>
  <c r="X227" i="1" s="1"/>
  <c r="Y227" i="1" s="1"/>
  <c r="BT175" i="1"/>
  <c r="BO4" i="1"/>
  <c r="BT84" i="1"/>
  <c r="BY21" i="1"/>
  <c r="N73" i="1"/>
  <c r="O73" i="1" s="1"/>
  <c r="P73" i="1" s="1"/>
  <c r="BP250" i="1"/>
  <c r="BK70" i="1"/>
  <c r="BL70" i="1" s="1"/>
  <c r="BM70" i="1" s="1"/>
  <c r="BA250" i="1"/>
  <c r="BB250" i="1" s="1"/>
  <c r="BC250" i="1" s="1"/>
  <c r="BK61" i="1"/>
  <c r="BL61" i="1" s="1"/>
  <c r="BM61" i="1" s="1"/>
  <c r="BT249" i="1"/>
  <c r="BX113" i="1"/>
  <c r="BV105" i="1"/>
  <c r="BW69" i="1"/>
  <c r="AG103" i="1"/>
  <c r="AH103" i="1" s="1"/>
  <c r="AI103" i="1" s="1"/>
  <c r="AG71" i="1"/>
  <c r="AH71" i="1" s="1"/>
  <c r="AI71" i="1" s="1"/>
  <c r="AG247" i="1"/>
  <c r="AH247" i="1" s="1"/>
  <c r="AI247" i="1" s="1"/>
  <c r="BK151" i="1"/>
  <c r="BL151" i="1" s="1"/>
  <c r="BM151" i="1" s="1"/>
  <c r="AG227" i="1"/>
  <c r="AH227" i="1" s="1"/>
  <c r="AI227" i="1" s="1"/>
  <c r="AG69" i="1"/>
  <c r="AH69" i="1" s="1"/>
  <c r="AI69" i="1" s="1"/>
  <c r="BV201" i="1"/>
  <c r="W85" i="1"/>
  <c r="X85" i="1" s="1"/>
  <c r="Y85" i="1" s="1"/>
  <c r="BA271" i="1"/>
  <c r="BB271" i="1" s="1"/>
  <c r="BC271" i="1" s="1"/>
  <c r="H85" i="1"/>
  <c r="H29" i="1"/>
  <c r="R69" i="1"/>
  <c r="BN69" i="1" s="1"/>
  <c r="W66" i="1"/>
  <c r="X66" i="1" s="1"/>
  <c r="Y66" i="1" s="1"/>
  <c r="BV177" i="1"/>
  <c r="Q3" i="1"/>
  <c r="R153" i="1"/>
  <c r="AG177" i="1"/>
  <c r="AH177" i="1" s="1"/>
  <c r="AI177" i="1" s="1"/>
  <c r="W219" i="1"/>
  <c r="X219" i="1" s="1"/>
  <c r="Y219" i="1" s="1"/>
  <c r="N133" i="1"/>
  <c r="O133" i="1" s="1"/>
  <c r="P133" i="1" s="1"/>
  <c r="BK88" i="1"/>
  <c r="BL88" i="1" s="1"/>
  <c r="BM88" i="1" s="1"/>
  <c r="AG223" i="1"/>
  <c r="AH223" i="1" s="1"/>
  <c r="AI223" i="1" s="1"/>
  <c r="BX117" i="1"/>
  <c r="BA239" i="1"/>
  <c r="BB239" i="1" s="1"/>
  <c r="BC239" i="1" s="1"/>
  <c r="BK101" i="1"/>
  <c r="BL101" i="1" s="1"/>
  <c r="BM101" i="1" s="1"/>
  <c r="BW16" i="1"/>
  <c r="W255" i="1"/>
  <c r="X255" i="1" s="1"/>
  <c r="Y255" i="1" s="1"/>
  <c r="BA55" i="1"/>
  <c r="BB55" i="1" s="1"/>
  <c r="BC55" i="1" s="1"/>
  <c r="BT189" i="1"/>
  <c r="BT69" i="1"/>
  <c r="BT105" i="1"/>
  <c r="BT217" i="1"/>
  <c r="BT53" i="1"/>
  <c r="BW12" i="1"/>
  <c r="BW31" i="1"/>
  <c r="BY179" i="1"/>
  <c r="Q12" i="1"/>
  <c r="Q182" i="1"/>
  <c r="R45" i="1"/>
  <c r="BN45" i="1" s="1"/>
  <c r="BV223" i="1"/>
  <c r="BO37" i="1"/>
  <c r="W217" i="1"/>
  <c r="X217" i="1" s="1"/>
  <c r="Y217" i="1" s="1"/>
  <c r="BA207" i="1"/>
  <c r="BB207" i="1" s="1"/>
  <c r="BC207" i="1" s="1"/>
  <c r="W77" i="1"/>
  <c r="X77" i="1" s="1"/>
  <c r="Y77" i="1" s="1"/>
  <c r="BK215" i="1"/>
  <c r="BL215" i="1" s="1"/>
  <c r="BM215" i="1" s="1"/>
  <c r="BW28" i="1"/>
  <c r="BT195" i="1"/>
  <c r="BW267" i="1"/>
  <c r="BA107" i="1"/>
  <c r="BB107" i="1" s="1"/>
  <c r="BC107" i="1" s="1"/>
  <c r="BV217" i="1"/>
  <c r="AG153" i="1"/>
  <c r="AH153" i="1" s="1"/>
  <c r="AI153" i="1" s="1"/>
  <c r="AG119" i="1"/>
  <c r="AH119" i="1" s="1"/>
  <c r="AI119" i="1" s="1"/>
  <c r="AG113" i="1"/>
  <c r="AH113" i="1" s="1"/>
  <c r="AI113" i="1" s="1"/>
  <c r="AG53" i="1"/>
  <c r="AH53" i="1" s="1"/>
  <c r="AI53" i="1" s="1"/>
  <c r="AG259" i="1"/>
  <c r="AH259" i="1" s="1"/>
  <c r="AI259" i="1" s="1"/>
  <c r="AG163" i="1"/>
  <c r="AH163" i="1" s="1"/>
  <c r="AI163" i="1" s="1"/>
  <c r="BK199" i="1"/>
  <c r="BL199" i="1" s="1"/>
  <c r="BM199" i="1" s="1"/>
  <c r="AG261" i="1"/>
  <c r="AH261" i="1" s="1"/>
  <c r="AI261" i="1" s="1"/>
  <c r="AG55" i="1"/>
  <c r="AH55" i="1" s="1"/>
  <c r="AI55" i="1" s="1"/>
  <c r="BX13" i="1"/>
  <c r="BW167" i="1"/>
  <c r="BW249" i="1"/>
  <c r="BV256" i="1"/>
  <c r="BY14" i="1"/>
  <c r="BW120" i="1"/>
  <c r="AG197" i="1"/>
  <c r="AH197" i="1" s="1"/>
  <c r="AI197" i="1" s="1"/>
  <c r="R73" i="1"/>
  <c r="BN73" i="1" s="1"/>
  <c r="Q60" i="1"/>
  <c r="N186" i="1"/>
  <c r="O186" i="1" s="1"/>
  <c r="P186" i="1" s="1"/>
  <c r="W189" i="1"/>
  <c r="X189" i="1" s="1"/>
  <c r="Y189" i="1" s="1"/>
  <c r="W251" i="1"/>
  <c r="X251" i="1" s="1"/>
  <c r="Y251" i="1" s="1"/>
  <c r="W179" i="1"/>
  <c r="X179" i="1" s="1"/>
  <c r="Y179" i="1" s="1"/>
  <c r="W171" i="1"/>
  <c r="X171" i="1" s="1"/>
  <c r="Y171" i="1" s="1"/>
  <c r="R85" i="1"/>
  <c r="BN85" i="1" s="1"/>
  <c r="BV119" i="1"/>
  <c r="Q207" i="1"/>
  <c r="Q184" i="1"/>
  <c r="Q19" i="1"/>
  <c r="R105" i="1"/>
  <c r="BN105" i="1" s="1"/>
  <c r="R13" i="1"/>
  <c r="BN13" i="1" s="1"/>
  <c r="W207" i="1"/>
  <c r="X207" i="1" s="1"/>
  <c r="Y207" i="1" s="1"/>
  <c r="BP121" i="1"/>
  <c r="Q143" i="1"/>
  <c r="W62" i="1"/>
  <c r="X62" i="1" s="1"/>
  <c r="Y62" i="1" s="1"/>
  <c r="BV259" i="1"/>
  <c r="Q259" i="1"/>
  <c r="Q49" i="1"/>
  <c r="Q17" i="1"/>
  <c r="R179" i="1"/>
  <c r="W169" i="1"/>
  <c r="X169" i="1" s="1"/>
  <c r="Y169" i="1" s="1"/>
  <c r="Q194" i="1"/>
  <c r="BK108" i="1"/>
  <c r="BL108" i="1" s="1"/>
  <c r="BM108" i="1" s="1"/>
  <c r="BK45" i="1"/>
  <c r="BL45" i="1" s="1"/>
  <c r="BM45" i="1" s="1"/>
  <c r="Q163" i="1"/>
  <c r="R217" i="1"/>
  <c r="BA7" i="1"/>
  <c r="BB7" i="1" s="1"/>
  <c r="BC7" i="1" s="1"/>
  <c r="BT187" i="1"/>
  <c r="Q179" i="1"/>
  <c r="R269" i="1"/>
  <c r="R197" i="1"/>
  <c r="W257" i="1"/>
  <c r="X257" i="1" s="1"/>
  <c r="Y257" i="1" s="1"/>
  <c r="Q271" i="1"/>
  <c r="Q247" i="1"/>
  <c r="Q216" i="1"/>
  <c r="R77" i="1"/>
  <c r="BN77" i="1" s="1"/>
  <c r="W271" i="1"/>
  <c r="X271" i="1" s="1"/>
  <c r="Y271" i="1" s="1"/>
  <c r="W249" i="1"/>
  <c r="X249" i="1" s="1"/>
  <c r="Y249" i="1" s="1"/>
  <c r="BK191" i="1"/>
  <c r="BL191" i="1" s="1"/>
  <c r="BM191" i="1" s="1"/>
  <c r="BA137" i="1"/>
  <c r="BB137" i="1" s="1"/>
  <c r="BC137" i="1" s="1"/>
  <c r="BX74" i="1"/>
  <c r="N227" i="1"/>
  <c r="O227" i="1" s="1"/>
  <c r="P227" i="1" s="1"/>
  <c r="BA122" i="1"/>
  <c r="BB122" i="1" s="1"/>
  <c r="BC122" i="1" s="1"/>
  <c r="N183" i="1"/>
  <c r="O183" i="1" s="1"/>
  <c r="P183" i="1" s="1"/>
  <c r="BW63" i="1"/>
  <c r="BK233" i="1"/>
  <c r="BL233" i="1" s="1"/>
  <c r="BM233" i="1" s="1"/>
  <c r="BA131" i="1"/>
  <c r="BB131" i="1" s="1"/>
  <c r="BC131" i="1" s="1"/>
  <c r="BA77" i="1"/>
  <c r="BB77" i="1" s="1"/>
  <c r="BC77" i="1" s="1"/>
  <c r="BA23" i="1"/>
  <c r="BB23" i="1" s="1"/>
  <c r="BC23" i="1" s="1"/>
  <c r="BA227" i="1"/>
  <c r="BB227" i="1" s="1"/>
  <c r="BC227" i="1" s="1"/>
  <c r="BK231" i="1"/>
  <c r="BL231" i="1" s="1"/>
  <c r="BM231" i="1" s="1"/>
  <c r="BY100" i="1"/>
  <c r="BA213" i="1"/>
  <c r="BB213" i="1" s="1"/>
  <c r="BC213" i="1" s="1"/>
  <c r="BK263" i="1"/>
  <c r="BL263" i="1" s="1"/>
  <c r="BM263" i="1" s="1"/>
  <c r="BX122" i="1"/>
  <c r="BX23" i="1"/>
  <c r="BV71" i="1"/>
  <c r="BX227" i="1"/>
  <c r="BA16" i="1"/>
  <c r="BB16" i="1" s="1"/>
  <c r="BC16" i="1" s="1"/>
  <c r="BP233" i="1"/>
  <c r="BO113" i="1"/>
  <c r="BY134" i="1"/>
  <c r="BV207" i="1"/>
  <c r="BA249" i="1"/>
  <c r="BB249" i="1" s="1"/>
  <c r="BC249" i="1" s="1"/>
  <c r="BK209" i="1"/>
  <c r="BL209" i="1" s="1"/>
  <c r="BM209" i="1" s="1"/>
  <c r="N96" i="1"/>
  <c r="O96" i="1" s="1"/>
  <c r="P96" i="1" s="1"/>
  <c r="N267" i="1"/>
  <c r="O267" i="1" s="1"/>
  <c r="P267" i="1" s="1"/>
  <c r="BV26" i="1"/>
  <c r="BY141" i="1"/>
  <c r="BX217" i="1"/>
  <c r="BV16" i="1"/>
  <c r="BY273" i="1"/>
  <c r="BW179" i="1"/>
  <c r="BY189" i="1"/>
  <c r="BY112" i="1"/>
  <c r="BW37" i="1"/>
  <c r="BY131" i="1"/>
  <c r="BX77" i="1"/>
  <c r="BX29" i="1"/>
  <c r="Q138" i="1"/>
  <c r="Q52" i="1"/>
  <c r="R75" i="1"/>
  <c r="BN75" i="1" s="1"/>
  <c r="R29" i="1"/>
  <c r="BN29" i="1" s="1"/>
  <c r="W51" i="1"/>
  <c r="X51" i="1" s="1"/>
  <c r="Y51" i="1" s="1"/>
  <c r="R121" i="1"/>
  <c r="BN121" i="1" s="1"/>
  <c r="Q200" i="1"/>
  <c r="Q51" i="1"/>
  <c r="Q43" i="1"/>
  <c r="W247" i="1"/>
  <c r="X247" i="1" s="1"/>
  <c r="Y247" i="1" s="1"/>
  <c r="BA28" i="1"/>
  <c r="BB28" i="1" s="1"/>
  <c r="BC28" i="1" s="1"/>
  <c r="Q161" i="1"/>
  <c r="Q88" i="1"/>
  <c r="N226" i="1"/>
  <c r="O226" i="1" s="1"/>
  <c r="P226" i="1" s="1"/>
  <c r="N271" i="1"/>
  <c r="O271" i="1" s="1"/>
  <c r="P271" i="1" s="1"/>
  <c r="N179" i="1"/>
  <c r="O179" i="1" s="1"/>
  <c r="P179" i="1" s="1"/>
  <c r="W163" i="1"/>
  <c r="X163" i="1" s="1"/>
  <c r="Y163" i="1" s="1"/>
  <c r="H259" i="1"/>
  <c r="BK134" i="1"/>
  <c r="BL134" i="1" s="1"/>
  <c r="BM134" i="1" s="1"/>
  <c r="BA237" i="1"/>
  <c r="BB237" i="1" s="1"/>
  <c r="BC237" i="1" s="1"/>
  <c r="BX249" i="1"/>
  <c r="BY231" i="1"/>
  <c r="BY108" i="1"/>
  <c r="AG213" i="1"/>
  <c r="AH213" i="1" s="1"/>
  <c r="AI213" i="1" s="1"/>
  <c r="BV153" i="1"/>
  <c r="BV113" i="1"/>
  <c r="BV245" i="1"/>
  <c r="N207" i="1"/>
  <c r="O207" i="1" s="1"/>
  <c r="P207" i="1" s="1"/>
  <c r="AG219" i="1"/>
  <c r="AH219" i="1" s="1"/>
  <c r="AI219" i="1" s="1"/>
  <c r="BA61" i="1"/>
  <c r="BB61" i="1" s="1"/>
  <c r="BC61" i="1" s="1"/>
  <c r="BK119" i="1"/>
  <c r="BL119" i="1" s="1"/>
  <c r="BM119" i="1" s="1"/>
  <c r="BK21" i="1"/>
  <c r="BL21" i="1" s="1"/>
  <c r="BM21" i="1" s="1"/>
  <c r="W139" i="1"/>
  <c r="X139" i="1" s="1"/>
  <c r="Y139" i="1" s="1"/>
  <c r="N251" i="1"/>
  <c r="O251" i="1" s="1"/>
  <c r="P251" i="1" s="1"/>
  <c r="N163" i="1"/>
  <c r="O163" i="1" s="1"/>
  <c r="P163" i="1" s="1"/>
  <c r="BK143" i="1"/>
  <c r="BL143" i="1" s="1"/>
  <c r="BM143" i="1" s="1"/>
  <c r="BA138" i="1"/>
  <c r="BB138" i="1" s="1"/>
  <c r="BC138" i="1" s="1"/>
  <c r="BP212" i="1"/>
  <c r="BO84" i="1"/>
  <c r="BA70" i="1"/>
  <c r="BB70" i="1" s="1"/>
  <c r="BC70" i="1" s="1"/>
  <c r="BA11" i="1"/>
  <c r="BB11" i="1" s="1"/>
  <c r="BC11" i="1" s="1"/>
  <c r="BX61" i="1"/>
  <c r="BA113" i="1"/>
  <c r="BB113" i="1" s="1"/>
  <c r="BC113" i="1" s="1"/>
  <c r="BA103" i="1"/>
  <c r="BB103" i="1" s="1"/>
  <c r="BC103" i="1" s="1"/>
  <c r="Q251" i="1"/>
  <c r="Q210" i="1"/>
  <c r="Q195" i="1"/>
  <c r="Q129" i="1"/>
  <c r="Q119" i="1"/>
  <c r="Q100" i="1"/>
  <c r="R233" i="1"/>
  <c r="W60" i="1"/>
  <c r="X60" i="1" s="1"/>
  <c r="Y60" i="1" s="1"/>
  <c r="BK6" i="1"/>
  <c r="BL6" i="1" s="1"/>
  <c r="BM6" i="1" s="1"/>
  <c r="BA29" i="1"/>
  <c r="BB29" i="1" s="1"/>
  <c r="BC29" i="1" s="1"/>
  <c r="W133" i="1"/>
  <c r="X133" i="1" s="1"/>
  <c r="Y133" i="1" s="1"/>
  <c r="BO207" i="1"/>
  <c r="BZ207" i="1" s="1"/>
  <c r="BA171" i="1"/>
  <c r="BB171" i="1" s="1"/>
  <c r="BC171" i="1" s="1"/>
  <c r="BP45" i="1"/>
  <c r="BO100" i="1"/>
  <c r="AG149" i="1"/>
  <c r="AH149" i="1" s="1"/>
  <c r="AI149" i="1" s="1"/>
  <c r="BT191" i="1"/>
  <c r="BT78" i="1"/>
  <c r="Q149" i="1"/>
  <c r="Q54" i="1"/>
  <c r="W175" i="1"/>
  <c r="X175" i="1" s="1"/>
  <c r="Y175" i="1" s="1"/>
  <c r="W54" i="1"/>
  <c r="X54" i="1" s="1"/>
  <c r="Y54" i="1" s="1"/>
  <c r="BV261" i="1"/>
  <c r="W129" i="1"/>
  <c r="X129" i="1" s="1"/>
  <c r="Y129" i="1" s="1"/>
  <c r="BK36" i="1"/>
  <c r="BL36" i="1" s="1"/>
  <c r="BM36" i="1" s="1"/>
  <c r="BT115" i="1"/>
  <c r="H78" i="1"/>
  <c r="Q226" i="1"/>
  <c r="Q133" i="1"/>
  <c r="Q116" i="1"/>
  <c r="R21" i="1"/>
  <c r="BN21" i="1" s="1"/>
  <c r="N66" i="1"/>
  <c r="O66" i="1" s="1"/>
  <c r="P66" i="1" s="1"/>
  <c r="W195" i="1"/>
  <c r="X195" i="1" s="1"/>
  <c r="Y195" i="1" s="1"/>
  <c r="W119" i="1"/>
  <c r="X119" i="1" s="1"/>
  <c r="Y119" i="1" s="1"/>
  <c r="BK29" i="1"/>
  <c r="BL29" i="1" s="1"/>
  <c r="BM29" i="1" s="1"/>
  <c r="BK5" i="1"/>
  <c r="BL5" i="1" s="1"/>
  <c r="BM5" i="1" s="1"/>
  <c r="BP255" i="1"/>
  <c r="BY253" i="1"/>
  <c r="BP94" i="1"/>
  <c r="BK230" i="1"/>
  <c r="BL230" i="1" s="1"/>
  <c r="BM230" i="1" s="1"/>
  <c r="BV255" i="1"/>
  <c r="BY171" i="1"/>
  <c r="BY107" i="1"/>
  <c r="BY73" i="1"/>
  <c r="BW39" i="1"/>
  <c r="BX100" i="1"/>
  <c r="BA63" i="1"/>
  <c r="BB63" i="1" s="1"/>
  <c r="BC63" i="1" s="1"/>
  <c r="BT199" i="1"/>
  <c r="BA203" i="1"/>
  <c r="BB203" i="1" s="1"/>
  <c r="BC203" i="1" s="1"/>
  <c r="BP272" i="1"/>
  <c r="BK257" i="1"/>
  <c r="BL257" i="1" s="1"/>
  <c r="BM257" i="1" s="1"/>
  <c r="BA97" i="1"/>
  <c r="BB97" i="1" s="1"/>
  <c r="BC97" i="1" s="1"/>
  <c r="BK74" i="1"/>
  <c r="BL74" i="1" s="1"/>
  <c r="BM74" i="1" s="1"/>
  <c r="BK85" i="1"/>
  <c r="BL85" i="1" s="1"/>
  <c r="BM85" i="1" s="1"/>
  <c r="BK226" i="1"/>
  <c r="BL226" i="1" s="1"/>
  <c r="BM226" i="1" s="1"/>
  <c r="AG28" i="1"/>
  <c r="AH28" i="1" s="1"/>
  <c r="AI28" i="1" s="1"/>
  <c r="BY227" i="1"/>
  <c r="BO179" i="1"/>
  <c r="BZ179" i="1" s="1"/>
  <c r="BA52" i="1"/>
  <c r="BB52" i="1" s="1"/>
  <c r="BC52" i="1" s="1"/>
  <c r="BK131" i="1"/>
  <c r="BL131" i="1" s="1"/>
  <c r="BM131" i="1" s="1"/>
  <c r="BK112" i="1"/>
  <c r="BL112" i="1" s="1"/>
  <c r="BM112" i="1" s="1"/>
  <c r="BA66" i="1"/>
  <c r="BB66" i="1" s="1"/>
  <c r="BC66" i="1" s="1"/>
  <c r="BP15" i="1"/>
  <c r="BP256" i="1"/>
  <c r="BW121" i="1"/>
  <c r="BA267" i="1"/>
  <c r="BB267" i="1" s="1"/>
  <c r="BC267" i="1" s="1"/>
  <c r="BK247" i="1"/>
  <c r="BL247" i="1" s="1"/>
  <c r="BM247" i="1" s="1"/>
  <c r="BA187" i="1"/>
  <c r="BB187" i="1" s="1"/>
  <c r="BC187" i="1" s="1"/>
  <c r="BA175" i="1"/>
  <c r="BB175" i="1" s="1"/>
  <c r="BC175" i="1" s="1"/>
  <c r="BA169" i="1"/>
  <c r="BB169" i="1" s="1"/>
  <c r="BC169" i="1" s="1"/>
  <c r="BK97" i="1"/>
  <c r="BL97" i="1" s="1"/>
  <c r="BM97" i="1" s="1"/>
  <c r="BA195" i="1"/>
  <c r="BB195" i="1" s="1"/>
  <c r="BC195" i="1" s="1"/>
  <c r="BK179" i="1"/>
  <c r="BL179" i="1" s="1"/>
  <c r="BM179" i="1" s="1"/>
  <c r="BK155" i="1"/>
  <c r="BL155" i="1" s="1"/>
  <c r="BM155" i="1" s="1"/>
  <c r="BK51" i="1"/>
  <c r="BL51" i="1" s="1"/>
  <c r="BM51" i="1" s="1"/>
  <c r="BW169" i="1"/>
  <c r="BX187" i="1"/>
  <c r="BW203" i="1"/>
  <c r="BX171" i="1"/>
  <c r="AR269" i="1"/>
  <c r="AS269" i="1" s="1"/>
  <c r="BA215" i="1"/>
  <c r="BB215" i="1" s="1"/>
  <c r="BC215" i="1" s="1"/>
  <c r="BA87" i="1"/>
  <c r="BB87" i="1" s="1"/>
  <c r="BC87" i="1" s="1"/>
  <c r="AG131" i="1"/>
  <c r="AH131" i="1" s="1"/>
  <c r="AI131" i="1" s="1"/>
  <c r="BA147" i="1"/>
  <c r="BB147" i="1" s="1"/>
  <c r="BC147" i="1" s="1"/>
  <c r="BY205" i="1"/>
  <c r="BP144" i="1"/>
  <c r="BY137" i="1"/>
  <c r="M27" i="8" s="1"/>
  <c r="BW113" i="1"/>
  <c r="BV117" i="1"/>
  <c r="BY97" i="1"/>
  <c r="BK211" i="1"/>
  <c r="BL211" i="1" s="1"/>
  <c r="BM211" i="1" s="1"/>
  <c r="BP197" i="1"/>
  <c r="BY155" i="1"/>
  <c r="BA89" i="1"/>
  <c r="BB89" i="1" s="1"/>
  <c r="BC89" i="1" s="1"/>
  <c r="BA217" i="1"/>
  <c r="BB217" i="1" s="1"/>
  <c r="BC217" i="1" s="1"/>
  <c r="BA197" i="1"/>
  <c r="BB197" i="1" s="1"/>
  <c r="BC197" i="1" s="1"/>
  <c r="BP153" i="1"/>
  <c r="AG216" i="1"/>
  <c r="AH216" i="1" s="1"/>
  <c r="AI216" i="1" s="1"/>
  <c r="BK122" i="1"/>
  <c r="BL122" i="1" s="1"/>
  <c r="BM122" i="1" s="1"/>
  <c r="BA100" i="1"/>
  <c r="BB100" i="1" s="1"/>
  <c r="BC100" i="1" s="1"/>
  <c r="BW119" i="1"/>
  <c r="BK241" i="1"/>
  <c r="BL241" i="1" s="1"/>
  <c r="BM241" i="1" s="1"/>
  <c r="BX276" i="1"/>
  <c r="N111" i="1"/>
  <c r="O111" i="1" s="1"/>
  <c r="P111" i="1" s="1"/>
  <c r="AG166" i="1"/>
  <c r="AH166" i="1" s="1"/>
  <c r="AI166" i="1" s="1"/>
  <c r="W210" i="1"/>
  <c r="X210" i="1" s="1"/>
  <c r="Y210" i="1" s="1"/>
  <c r="BK225" i="1"/>
  <c r="BL225" i="1" s="1"/>
  <c r="BM225" i="1" s="1"/>
  <c r="BK216" i="1"/>
  <c r="BL216" i="1" s="1"/>
  <c r="BM216" i="1" s="1"/>
  <c r="AG72" i="1"/>
  <c r="AH72" i="1" s="1"/>
  <c r="AI72" i="1" s="1"/>
  <c r="N234" i="1"/>
  <c r="O234" i="1" s="1"/>
  <c r="P234" i="1" s="1"/>
  <c r="K17" i="8"/>
  <c r="BX246" i="1"/>
  <c r="BY31" i="1"/>
  <c r="BV7" i="1"/>
  <c r="BW263" i="1"/>
  <c r="BX56" i="1"/>
  <c r="BX30" i="1"/>
  <c r="BV168" i="1"/>
  <c r="BX119" i="1"/>
  <c r="BX224" i="1"/>
  <c r="BX92" i="1"/>
  <c r="BY135" i="1"/>
  <c r="BW64" i="1"/>
  <c r="BW262" i="1"/>
  <c r="BW66" i="1"/>
  <c r="BY16" i="1"/>
  <c r="BW237" i="1"/>
  <c r="BY105" i="1"/>
  <c r="BW248" i="1"/>
  <c r="BW228" i="1"/>
  <c r="BW192" i="1"/>
  <c r="BW112" i="1"/>
  <c r="BY84" i="1"/>
  <c r="BY165" i="1"/>
  <c r="BX199" i="1"/>
  <c r="BX150" i="1"/>
  <c r="BW115" i="1"/>
  <c r="BY277" i="1"/>
  <c r="BY13" i="1"/>
  <c r="BV257" i="1"/>
  <c r="BW143" i="1"/>
  <c r="BW102" i="1"/>
  <c r="BW136" i="1"/>
  <c r="BY121" i="1"/>
  <c r="BV263" i="1"/>
  <c r="BW135" i="1"/>
  <c r="BW256" i="1"/>
  <c r="BX69" i="1"/>
  <c r="BW41" i="1"/>
  <c r="BX253" i="1"/>
  <c r="BX191" i="1"/>
  <c r="BW144" i="1"/>
  <c r="BX112" i="1"/>
  <c r="BY187" i="1"/>
  <c r="BX85" i="1"/>
  <c r="BW122" i="1"/>
  <c r="BV45" i="1"/>
  <c r="BX259" i="1"/>
  <c r="BW227" i="1"/>
  <c r="BY77" i="1"/>
  <c r="BW199" i="1"/>
  <c r="BY144" i="1"/>
  <c r="BW14" i="1"/>
  <c r="BW68" i="1"/>
  <c r="BV32" i="1"/>
  <c r="BW105" i="1"/>
  <c r="BY146" i="1"/>
  <c r="BW268" i="1"/>
  <c r="BY18" i="1"/>
  <c r="BW274" i="1"/>
  <c r="BY102" i="1"/>
  <c r="BX135" i="1"/>
  <c r="BW131" i="1"/>
  <c r="BW224" i="1"/>
  <c r="BX178" i="1"/>
  <c r="BX151" i="1"/>
  <c r="BW32" i="1"/>
  <c r="BX63" i="1"/>
  <c r="BV9" i="1"/>
  <c r="BV148" i="1"/>
  <c r="BV193" i="1"/>
  <c r="BW272" i="1"/>
  <c r="CB272" i="1" s="1"/>
  <c r="BV124" i="1"/>
  <c r="BX257" i="1"/>
  <c r="BV111" i="1"/>
  <c r="BV41" i="1"/>
  <c r="BV128" i="1"/>
  <c r="BV238" i="1"/>
  <c r="BV182" i="1"/>
  <c r="BV64" i="1"/>
  <c r="BV242" i="1"/>
  <c r="BV230" i="1"/>
  <c r="BV132" i="1"/>
  <c r="BY28" i="1"/>
  <c r="BV6" i="1"/>
  <c r="BW247" i="1"/>
  <c r="BY213" i="1"/>
  <c r="BV191" i="1"/>
  <c r="BV173" i="1"/>
  <c r="BV101" i="1"/>
  <c r="BV236" i="1"/>
  <c r="BV246" i="1"/>
  <c r="BV221" i="1"/>
  <c r="BV25" i="1"/>
  <c r="BV138" i="1"/>
  <c r="BV46" i="1"/>
  <c r="BY57" i="1"/>
  <c r="BV109" i="1"/>
  <c r="BV271" i="1"/>
  <c r="BY259" i="1"/>
  <c r="BV131" i="1"/>
  <c r="BX68" i="1"/>
  <c r="BV59" i="1"/>
  <c r="BW153" i="1"/>
  <c r="BY39" i="1"/>
  <c r="BV30" i="1"/>
  <c r="BV145" i="1"/>
  <c r="BV120" i="1"/>
  <c r="BV141" i="1"/>
  <c r="BX263" i="1"/>
  <c r="BW151" i="1"/>
  <c r="BW114" i="1"/>
  <c r="BV254" i="1"/>
  <c r="BV225" i="1"/>
  <c r="BY117" i="1"/>
  <c r="BW55" i="1"/>
  <c r="BX269" i="1"/>
  <c r="BX209" i="1"/>
  <c r="BY48" i="1"/>
  <c r="BV76" i="1"/>
  <c r="BV67" i="1"/>
  <c r="BV258" i="1"/>
  <c r="BV222" i="1"/>
  <c r="BV220" i="1"/>
  <c r="BY70" i="1"/>
  <c r="BW176" i="1"/>
  <c r="BY33" i="1"/>
  <c r="BW168" i="1"/>
  <c r="BW264" i="1"/>
  <c r="CB264" i="1" s="1"/>
  <c r="BV167" i="1"/>
  <c r="BV43" i="1"/>
  <c r="BV162" i="1"/>
  <c r="BV75" i="1"/>
  <c r="BV89" i="1"/>
  <c r="BV118" i="1"/>
  <c r="BY92" i="1"/>
  <c r="BW123" i="1"/>
  <c r="BV267" i="1"/>
  <c r="BV195" i="1"/>
  <c r="BY103" i="1"/>
  <c r="BV156" i="1"/>
  <c r="BV243" i="1"/>
  <c r="BV226" i="1"/>
  <c r="BV181" i="1"/>
  <c r="BV24" i="1"/>
  <c r="BV171" i="1"/>
  <c r="BV214" i="1"/>
  <c r="BV241" i="1"/>
  <c r="BV8" i="1"/>
  <c r="BY237" i="1"/>
  <c r="BY203" i="1"/>
  <c r="BV175" i="1"/>
  <c r="BV147" i="1"/>
  <c r="BX15" i="1"/>
  <c r="BW259" i="1"/>
  <c r="BV185" i="1"/>
  <c r="BX179" i="1"/>
  <c r="BV146" i="1"/>
  <c r="BV180" i="1"/>
  <c r="BY140" i="1"/>
  <c r="BW10" i="1"/>
  <c r="BV62" i="1"/>
  <c r="BV58" i="1"/>
  <c r="BW233" i="1"/>
  <c r="BX121" i="1"/>
  <c r="BV99" i="1"/>
  <c r="BY63" i="1"/>
  <c r="BW5" i="1"/>
  <c r="BV127" i="1"/>
  <c r="BV179" i="1"/>
  <c r="BV51" i="1"/>
  <c r="BV194" i="1"/>
  <c r="BV90" i="1"/>
  <c r="BV52" i="1"/>
  <c r="BV252" i="1"/>
  <c r="BX248" i="1"/>
  <c r="BV172" i="1"/>
  <c r="BW104" i="1"/>
  <c r="BV70" i="1"/>
  <c r="BV18" i="1"/>
  <c r="BV260" i="1"/>
  <c r="BV232" i="1"/>
  <c r="BX188" i="1"/>
  <c r="BV142" i="1"/>
  <c r="BW84" i="1"/>
  <c r="BV239" i="1"/>
  <c r="BV215" i="1"/>
  <c r="BY163" i="1"/>
  <c r="BV49" i="1"/>
  <c r="BV36" i="1"/>
  <c r="BV240" i="1"/>
  <c r="BV204" i="1"/>
  <c r="BY190" i="1"/>
  <c r="BV211" i="1"/>
  <c r="BV161" i="1"/>
  <c r="BV129" i="1"/>
  <c r="BW23" i="1"/>
  <c r="BV48" i="1"/>
  <c r="BY89" i="1"/>
  <c r="BY47" i="1"/>
  <c r="BY15" i="1"/>
  <c r="BW215" i="1"/>
  <c r="BX213" i="1"/>
  <c r="BV20" i="1"/>
  <c r="BV216" i="1"/>
  <c r="BV276" i="1"/>
  <c r="BV33" i="1"/>
  <c r="BY269" i="1"/>
  <c r="BV78" i="1"/>
  <c r="BV35" i="1"/>
  <c r="BV12" i="1"/>
  <c r="BV65" i="1"/>
  <c r="BN5" i="1"/>
  <c r="BY55" i="1"/>
  <c r="BV136" i="1"/>
  <c r="BW258" i="1"/>
  <c r="BX174" i="1"/>
  <c r="BW89" i="1"/>
  <c r="BV106" i="1"/>
  <c r="BX4" i="1"/>
  <c r="BX255" i="1"/>
  <c r="BV60" i="1"/>
  <c r="BV183" i="1"/>
  <c r="BV107" i="1"/>
  <c r="BY267" i="1"/>
  <c r="BW93" i="1"/>
  <c r="BW241" i="1"/>
  <c r="BW163" i="1"/>
  <c r="BY115" i="1"/>
  <c r="BV85" i="1"/>
  <c r="BX164" i="1"/>
  <c r="CB164" i="1" s="1"/>
  <c r="BX54" i="1"/>
  <c r="BY251" i="1"/>
  <c r="BY169" i="1"/>
  <c r="BV83" i="1"/>
  <c r="BV81" i="1"/>
  <c r="BW7" i="1"/>
  <c r="BX53" i="1"/>
  <c r="BX5" i="1"/>
  <c r="BV188" i="1"/>
  <c r="BV231" i="1"/>
  <c r="BV209" i="1"/>
  <c r="BV77" i="1"/>
  <c r="BV116" i="1"/>
  <c r="BX176" i="1"/>
  <c r="BX140" i="1"/>
  <c r="BV198" i="1"/>
  <c r="BY192" i="1"/>
  <c r="BV170" i="1"/>
  <c r="BV88" i="1"/>
  <c r="BV273" i="1"/>
  <c r="BW117" i="1"/>
  <c r="BX47" i="1"/>
  <c r="BX21" i="1"/>
  <c r="BV11" i="1"/>
  <c r="BY271" i="1"/>
  <c r="BV139" i="1"/>
  <c r="BX241" i="1"/>
  <c r="BV72" i="1"/>
  <c r="BV158" i="1"/>
  <c r="BV157" i="1"/>
  <c r="BV86" i="1"/>
  <c r="BX233" i="1"/>
  <c r="BW213" i="1"/>
  <c r="BW53" i="1"/>
  <c r="BX163" i="1"/>
  <c r="BW82" i="1"/>
  <c r="BX10" i="1"/>
  <c r="BV266" i="1"/>
  <c r="BX192" i="1"/>
  <c r="BV126" i="1"/>
  <c r="BX6" i="1"/>
  <c r="BY261" i="1"/>
  <c r="BV93" i="1"/>
  <c r="BX37" i="1"/>
  <c r="BW134" i="1"/>
  <c r="BW277" i="1"/>
  <c r="BY209" i="1"/>
  <c r="BX235" i="1"/>
  <c r="BY71" i="1"/>
  <c r="BW174" i="1"/>
  <c r="BW261" i="1"/>
  <c r="BX197" i="1"/>
  <c r="BV244" i="1"/>
  <c r="BX252" i="1"/>
  <c r="BW97" i="1"/>
  <c r="BV114" i="1"/>
  <c r="BV104" i="1"/>
  <c r="BV82" i="1"/>
  <c r="BV34" i="1"/>
  <c r="BV4" i="1"/>
  <c r="BW246" i="1"/>
  <c r="BY206" i="1"/>
  <c r="CB206" i="1" s="1"/>
  <c r="BV150" i="1"/>
  <c r="BY12" i="1"/>
  <c r="BW273" i="1"/>
  <c r="BW137" i="1"/>
  <c r="M22" i="8" s="1"/>
  <c r="BV87" i="1"/>
  <c r="BW71" i="1"/>
  <c r="BV19" i="1"/>
  <c r="BV199" i="1"/>
  <c r="BV275" i="1"/>
  <c r="BV39" i="1"/>
  <c r="BV210" i="1"/>
  <c r="BW196" i="1"/>
  <c r="BV174" i="1"/>
  <c r="BX78" i="1"/>
  <c r="BX247" i="1"/>
  <c r="BV187" i="1"/>
  <c r="BY153" i="1"/>
  <c r="BW103" i="1"/>
  <c r="BY85" i="1"/>
  <c r="BX71" i="1"/>
  <c r="BV57" i="1"/>
  <c r="BY262" i="1"/>
  <c r="BY222" i="1"/>
  <c r="BW212" i="1"/>
  <c r="BV200" i="1"/>
  <c r="BW80" i="1"/>
  <c r="BY229" i="1"/>
  <c r="BV203" i="1"/>
  <c r="BV133" i="1"/>
  <c r="BW195" i="1"/>
  <c r="BX155" i="1"/>
  <c r="BW98" i="1"/>
  <c r="BW175" i="1"/>
  <c r="BW48" i="1"/>
  <c r="BY257" i="1"/>
  <c r="BX251" i="1"/>
  <c r="CB251" i="1" s="1"/>
  <c r="BX203" i="1"/>
  <c r="BY160" i="1"/>
  <c r="BW100" i="1"/>
  <c r="BW191" i="1"/>
  <c r="BV143" i="1"/>
  <c r="BV184" i="1"/>
  <c r="BV96" i="1"/>
  <c r="BV149" i="1"/>
  <c r="H56" i="1"/>
  <c r="BT56" i="1"/>
  <c r="Q199" i="1"/>
  <c r="BU199" i="1"/>
  <c r="W264" i="1"/>
  <c r="X264" i="1" s="1"/>
  <c r="Y264" i="1" s="1"/>
  <c r="BU264" i="1"/>
  <c r="H28" i="1"/>
  <c r="BT28" i="1"/>
  <c r="Q103" i="1"/>
  <c r="BU103" i="1"/>
  <c r="W215" i="1"/>
  <c r="X215" i="1" s="1"/>
  <c r="Y215" i="1" s="1"/>
  <c r="BU215" i="1"/>
  <c r="H162" i="1"/>
  <c r="BT162" i="1"/>
  <c r="BK194" i="1"/>
  <c r="BL194" i="1" s="1"/>
  <c r="BM194" i="1" s="1"/>
  <c r="BY194" i="1"/>
  <c r="Q270" i="1"/>
  <c r="BU270" i="1"/>
  <c r="Q81" i="1"/>
  <c r="BU81" i="1"/>
  <c r="BK207" i="1"/>
  <c r="BL207" i="1" s="1"/>
  <c r="BM207" i="1" s="1"/>
  <c r="BY207" i="1"/>
  <c r="BW126" i="1"/>
  <c r="H65" i="1"/>
  <c r="BT65" i="1"/>
  <c r="Q72" i="1"/>
  <c r="BU72" i="1"/>
  <c r="BO261" i="1"/>
  <c r="BZ261" i="1" s="1"/>
  <c r="BX261" i="1"/>
  <c r="W243" i="1"/>
  <c r="X243" i="1" s="1"/>
  <c r="Y243" i="1" s="1"/>
  <c r="BU243" i="1"/>
  <c r="H83" i="1"/>
  <c r="BT83" i="1"/>
  <c r="Q83" i="1"/>
  <c r="BU83" i="1"/>
  <c r="BK183" i="1"/>
  <c r="BL183" i="1" s="1"/>
  <c r="BM183" i="1" s="1"/>
  <c r="BY183" i="1"/>
  <c r="Q96" i="1"/>
  <c r="BU96" i="1"/>
  <c r="Q170" i="1"/>
  <c r="BU170" i="1"/>
  <c r="BO212" i="1"/>
  <c r="BZ212" i="1" s="1"/>
  <c r="BV212" i="1"/>
  <c r="Q230" i="1"/>
  <c r="BU230" i="1"/>
  <c r="H185" i="1"/>
  <c r="BT185" i="1"/>
  <c r="Q220" i="1"/>
  <c r="BU220" i="1"/>
  <c r="H208" i="1"/>
  <c r="BT208" i="1"/>
  <c r="BO166" i="1"/>
  <c r="BZ166" i="1" s="1"/>
  <c r="BW166" i="1"/>
  <c r="CB166" i="1" s="1"/>
  <c r="Q106" i="1"/>
  <c r="BU106" i="1"/>
  <c r="H106" i="1"/>
  <c r="BT106" i="1"/>
  <c r="BO98" i="1"/>
  <c r="BV98" i="1"/>
  <c r="Q76" i="1"/>
  <c r="BU76" i="1"/>
  <c r="BW42" i="1"/>
  <c r="AG274" i="1"/>
  <c r="AH274" i="1" s="1"/>
  <c r="AI274" i="1" s="1"/>
  <c r="BV274" i="1"/>
  <c r="Q260" i="1"/>
  <c r="BU260" i="1"/>
  <c r="Q232" i="1"/>
  <c r="BU232" i="1"/>
  <c r="H214" i="1"/>
  <c r="BT214" i="1"/>
  <c r="Q214" i="1"/>
  <c r="BU214" i="1"/>
  <c r="H198" i="1"/>
  <c r="BT198" i="1"/>
  <c r="AG186" i="1"/>
  <c r="AH186" i="1" s="1"/>
  <c r="AI186" i="1" s="1"/>
  <c r="BV186" i="1"/>
  <c r="H88" i="1"/>
  <c r="BT88" i="1"/>
  <c r="BO74" i="1"/>
  <c r="BV74" i="1"/>
  <c r="H95" i="1"/>
  <c r="BT95" i="1"/>
  <c r="W27" i="1"/>
  <c r="X27" i="1" s="1"/>
  <c r="Y27" i="1" s="1"/>
  <c r="BU27" i="1"/>
  <c r="H19" i="1"/>
  <c r="BT19" i="1"/>
  <c r="BA231" i="1"/>
  <c r="BB231" i="1" s="1"/>
  <c r="BC231" i="1" s="1"/>
  <c r="BX231" i="1"/>
  <c r="H243" i="1"/>
  <c r="BT243" i="1"/>
  <c r="H33" i="1"/>
  <c r="BT33" i="1"/>
  <c r="H138" i="1"/>
  <c r="BT138" i="1"/>
  <c r="BO97" i="1"/>
  <c r="BV97" i="1"/>
  <c r="AG23" i="1"/>
  <c r="AH23" i="1" s="1"/>
  <c r="AI23" i="1" s="1"/>
  <c r="BV23" i="1"/>
  <c r="H235" i="1"/>
  <c r="BT235" i="1"/>
  <c r="BO154" i="1"/>
  <c r="BZ154" i="1" s="1"/>
  <c r="BW154" i="1"/>
  <c r="CB154" i="1" s="1"/>
  <c r="H146" i="1"/>
  <c r="BT146" i="1"/>
  <c r="H207" i="1"/>
  <c r="BT207" i="1"/>
  <c r="H171" i="1"/>
  <c r="BT171" i="1"/>
  <c r="H271" i="1"/>
  <c r="BT271" i="1"/>
  <c r="H179" i="1"/>
  <c r="BT179" i="1"/>
  <c r="H203" i="1"/>
  <c r="BT203" i="1"/>
  <c r="H63" i="1"/>
  <c r="BT63" i="1"/>
  <c r="BW56" i="1"/>
  <c r="AG160" i="1"/>
  <c r="AH160" i="1" s="1"/>
  <c r="AI160" i="1" s="1"/>
  <c r="BV160" i="1"/>
  <c r="H25" i="1"/>
  <c r="BT25" i="1"/>
  <c r="Q39" i="1"/>
  <c r="BU39" i="1"/>
  <c r="Q15" i="1"/>
  <c r="BU15" i="1"/>
  <c r="Q263" i="1"/>
  <c r="BU263" i="1"/>
  <c r="Q223" i="1"/>
  <c r="BU223" i="1"/>
  <c r="BW133" i="1"/>
  <c r="BO244" i="1"/>
  <c r="BZ244" i="1" s="1"/>
  <c r="BX244" i="1"/>
  <c r="BK147" i="1"/>
  <c r="BL147" i="1" s="1"/>
  <c r="BM147" i="1" s="1"/>
  <c r="BY147" i="1"/>
  <c r="AG235" i="1"/>
  <c r="AH235" i="1" s="1"/>
  <c r="AI235" i="1" s="1"/>
  <c r="BV235" i="1"/>
  <c r="AG265" i="1"/>
  <c r="AH265" i="1" s="1"/>
  <c r="AI265" i="1" s="1"/>
  <c r="BV265" i="1"/>
  <c r="Q238" i="1"/>
  <c r="BU238" i="1"/>
  <c r="Q18" i="1"/>
  <c r="BU18" i="1"/>
  <c r="Q225" i="1"/>
  <c r="BU225" i="1"/>
  <c r="W177" i="1"/>
  <c r="X177" i="1" s="1"/>
  <c r="Y177" i="1" s="1"/>
  <c r="BU177" i="1"/>
  <c r="W59" i="1"/>
  <c r="X59" i="1" s="1"/>
  <c r="Y59" i="1" s="1"/>
  <c r="BU59" i="1"/>
  <c r="BO94" i="1"/>
  <c r="BW94" i="1"/>
  <c r="H254" i="1"/>
  <c r="BT254" i="1"/>
  <c r="BO108" i="1"/>
  <c r="BW108" i="1"/>
  <c r="AG17" i="1"/>
  <c r="AH17" i="1" s="1"/>
  <c r="AI17" i="1" s="1"/>
  <c r="BV17" i="1"/>
  <c r="H211" i="1"/>
  <c r="BT211" i="1"/>
  <c r="BO250" i="1"/>
  <c r="BZ250" i="1" s="1"/>
  <c r="BW250" i="1"/>
  <c r="BO217" i="1"/>
  <c r="BZ217" i="1" s="1"/>
  <c r="BW217" i="1"/>
  <c r="Q62" i="1"/>
  <c r="BU62" i="1"/>
  <c r="Q65" i="1"/>
  <c r="BU65" i="1"/>
  <c r="H145" i="1"/>
  <c r="BT145" i="1"/>
  <c r="Q234" i="1"/>
  <c r="BU234" i="1"/>
  <c r="Q172" i="1"/>
  <c r="BU172" i="1"/>
  <c r="BA42" i="1"/>
  <c r="BB42" i="1" s="1"/>
  <c r="BC42" i="1" s="1"/>
  <c r="BX42" i="1"/>
  <c r="BO196" i="1"/>
  <c r="BZ196" i="1" s="1"/>
  <c r="BV196" i="1"/>
  <c r="H128" i="1"/>
  <c r="BT128" i="1"/>
  <c r="H167" i="1"/>
  <c r="BT167" i="1"/>
  <c r="H181" i="1"/>
  <c r="BT181" i="1"/>
  <c r="H118" i="1"/>
  <c r="BT118" i="1"/>
  <c r="H96" i="1"/>
  <c r="BT96" i="1"/>
  <c r="H183" i="1"/>
  <c r="BT183" i="1"/>
  <c r="H109" i="1"/>
  <c r="BT109" i="1"/>
  <c r="H143" i="1"/>
  <c r="BT143" i="1"/>
  <c r="H251" i="1"/>
  <c r="BT251" i="1"/>
  <c r="H102" i="1"/>
  <c r="BT102" i="1"/>
  <c r="H80" i="1"/>
  <c r="BT80" i="1"/>
  <c r="H267" i="1"/>
  <c r="BT267" i="1"/>
  <c r="H158" i="1"/>
  <c r="BT158" i="1"/>
  <c r="Q16" i="1"/>
  <c r="BU16" i="1"/>
  <c r="H23" i="1"/>
  <c r="BT23" i="1"/>
  <c r="H263" i="1"/>
  <c r="BT263" i="1"/>
  <c r="Q107" i="1"/>
  <c r="BU107" i="1"/>
  <c r="H131" i="1"/>
  <c r="BT131" i="1"/>
  <c r="W183" i="1"/>
  <c r="X183" i="1" s="1"/>
  <c r="Y183" i="1" s="1"/>
  <c r="BU183" i="1"/>
  <c r="BW182" i="1"/>
  <c r="BO61" i="1"/>
  <c r="BV61" i="1"/>
  <c r="Q7" i="1"/>
  <c r="BU7" i="1"/>
  <c r="H255" i="1"/>
  <c r="BT255" i="1"/>
  <c r="H155" i="1"/>
  <c r="BT155" i="1"/>
  <c r="H192" i="1"/>
  <c r="BT192" i="1"/>
  <c r="H247" i="1"/>
  <c r="BT247" i="1"/>
  <c r="Q63" i="1"/>
  <c r="BU63" i="1"/>
  <c r="H7" i="1"/>
  <c r="BT7" i="1"/>
  <c r="H136" i="1"/>
  <c r="BT136" i="1"/>
  <c r="Q160" i="1"/>
  <c r="BU160" i="1"/>
  <c r="W71" i="1"/>
  <c r="X71" i="1" s="1"/>
  <c r="Y71" i="1" s="1"/>
  <c r="BU71" i="1"/>
  <c r="H275" i="1"/>
  <c r="BT275" i="1"/>
  <c r="BK177" i="1"/>
  <c r="BL177" i="1" s="1"/>
  <c r="BM177" i="1" s="1"/>
  <c r="BY177" i="1"/>
  <c r="BW140" i="1"/>
  <c r="AG228" i="1"/>
  <c r="AH228" i="1" s="1"/>
  <c r="AI228" i="1" s="1"/>
  <c r="BV228" i="1"/>
  <c r="W109" i="1"/>
  <c r="X109" i="1" s="1"/>
  <c r="Y109" i="1" s="1"/>
  <c r="BU109" i="1"/>
  <c r="Q8" i="1"/>
  <c r="BU8" i="1"/>
  <c r="H141" i="1"/>
  <c r="BT141" i="1"/>
  <c r="H67" i="1"/>
  <c r="BT67" i="1"/>
  <c r="H59" i="1"/>
  <c r="BT59" i="1"/>
  <c r="W221" i="1"/>
  <c r="X221" i="1" s="1"/>
  <c r="Y221" i="1" s="1"/>
  <c r="BU221" i="1"/>
  <c r="H18" i="1"/>
  <c r="BT18" i="1"/>
  <c r="Q86" i="1"/>
  <c r="BU86" i="1"/>
  <c r="BO205" i="1"/>
  <c r="BZ205" i="1" s="1"/>
  <c r="BX205" i="1"/>
  <c r="H180" i="1"/>
  <c r="BT180" i="1"/>
  <c r="H101" i="1"/>
  <c r="BT101" i="1"/>
  <c r="Q148" i="1"/>
  <c r="BU148" i="1"/>
  <c r="Q90" i="1"/>
  <c r="BU90" i="1"/>
  <c r="H64" i="1"/>
  <c r="BT64" i="1"/>
  <c r="AG34" i="1"/>
  <c r="AH34" i="1" s="1"/>
  <c r="AI34" i="1" s="1"/>
  <c r="H34" i="1"/>
  <c r="BT34" i="1"/>
  <c r="H242" i="1"/>
  <c r="BT242" i="1"/>
  <c r="H232" i="1"/>
  <c r="BT232" i="1"/>
  <c r="H230" i="1"/>
  <c r="BT230" i="1"/>
  <c r="BW186" i="1"/>
  <c r="BW178" i="1"/>
  <c r="Q142" i="1"/>
  <c r="BU142" i="1"/>
  <c r="AG122" i="1"/>
  <c r="AH122" i="1" s="1"/>
  <c r="AI122" i="1" s="1"/>
  <c r="BV122" i="1"/>
  <c r="Q120" i="1"/>
  <c r="BU120" i="1"/>
  <c r="W40" i="1"/>
  <c r="X40" i="1" s="1"/>
  <c r="Y40" i="1" s="1"/>
  <c r="Q24" i="1"/>
  <c r="BU24" i="1"/>
  <c r="H125" i="1"/>
  <c r="BT125" i="1"/>
  <c r="Q79" i="1"/>
  <c r="BU79" i="1"/>
  <c r="H27" i="1"/>
  <c r="BT27" i="1"/>
  <c r="H239" i="1"/>
  <c r="BT239" i="1"/>
  <c r="W231" i="1"/>
  <c r="X231" i="1" s="1"/>
  <c r="Y231" i="1" s="1"/>
  <c r="Q159" i="1"/>
  <c r="BU159" i="1"/>
  <c r="BK65" i="1"/>
  <c r="BL65" i="1" s="1"/>
  <c r="BM65" i="1" s="1"/>
  <c r="W240" i="1"/>
  <c r="X240" i="1" s="1"/>
  <c r="Y240" i="1" s="1"/>
  <c r="BU240" i="1"/>
  <c r="BO22" i="1"/>
  <c r="BW22" i="1"/>
  <c r="CB22" i="1" s="1"/>
  <c r="AG210" i="1"/>
  <c r="AH210" i="1" s="1"/>
  <c r="AI210" i="1" s="1"/>
  <c r="BO197" i="1"/>
  <c r="BZ197" i="1" s="1"/>
  <c r="BY197" i="1"/>
  <c r="H60" i="1"/>
  <c r="BT60" i="1"/>
  <c r="H226" i="1"/>
  <c r="BT226" i="1"/>
  <c r="BO134" i="1"/>
  <c r="BX134" i="1"/>
  <c r="W116" i="1"/>
  <c r="X116" i="1" s="1"/>
  <c r="Y116" i="1" s="1"/>
  <c r="H163" i="1"/>
  <c r="BT163" i="1"/>
  <c r="BA146" i="1"/>
  <c r="BB146" i="1" s="1"/>
  <c r="BC146" i="1" s="1"/>
  <c r="BX146" i="1"/>
  <c r="N108" i="1"/>
  <c r="O108" i="1" s="1"/>
  <c r="P108" i="1" s="1"/>
  <c r="BU3" i="1"/>
  <c r="BW85" i="1"/>
  <c r="H133" i="1"/>
  <c r="BT133" i="1"/>
  <c r="W192" i="1"/>
  <c r="X192" i="1" s="1"/>
  <c r="Y192" i="1" s="1"/>
  <c r="BU192" i="1"/>
  <c r="H32" i="1"/>
  <c r="BT32" i="1"/>
  <c r="H119" i="1"/>
  <c r="BT119" i="1"/>
  <c r="H31" i="1"/>
  <c r="BT31" i="1"/>
  <c r="AR162" i="1"/>
  <c r="AS162" i="1" s="1"/>
  <c r="BW162" i="1"/>
  <c r="BW171" i="1"/>
  <c r="BK19" i="1"/>
  <c r="BL19" i="1" s="1"/>
  <c r="BM19" i="1" s="1"/>
  <c r="BY19" i="1"/>
  <c r="H149" i="1"/>
  <c r="BT149" i="1"/>
  <c r="BK59" i="1"/>
  <c r="BL59" i="1" s="1"/>
  <c r="BM59" i="1" s="1"/>
  <c r="BY59" i="1"/>
  <c r="H92" i="1"/>
  <c r="BT92" i="1"/>
  <c r="BA230" i="1"/>
  <c r="BB230" i="1" s="1"/>
  <c r="BC230" i="1" s="1"/>
  <c r="BX230" i="1"/>
  <c r="H272" i="1"/>
  <c r="BT272" i="1"/>
  <c r="Q56" i="1"/>
  <c r="BU56" i="1"/>
  <c r="Q48" i="1"/>
  <c r="BU48" i="1"/>
  <c r="Q31" i="1"/>
  <c r="BU31" i="1"/>
  <c r="H15" i="1"/>
  <c r="BT15" i="1"/>
  <c r="W176" i="1"/>
  <c r="X176" i="1" s="1"/>
  <c r="Y176" i="1" s="1"/>
  <c r="BU176" i="1"/>
  <c r="H103" i="1"/>
  <c r="BT103" i="1"/>
  <c r="Q155" i="1"/>
  <c r="BU155" i="1"/>
  <c r="H238" i="1"/>
  <c r="BT238" i="1"/>
  <c r="BO80" i="1"/>
  <c r="BX80" i="1"/>
  <c r="BK195" i="1"/>
  <c r="BL195" i="1" s="1"/>
  <c r="BM195" i="1" s="1"/>
  <c r="BY195" i="1"/>
  <c r="Q58" i="1"/>
  <c r="BU58" i="1"/>
  <c r="Q201" i="1"/>
  <c r="BU201" i="1"/>
  <c r="Q57" i="1"/>
  <c r="BU57" i="1"/>
  <c r="H273" i="1"/>
  <c r="BT273" i="1"/>
  <c r="H57" i="1"/>
  <c r="BT57" i="1"/>
  <c r="BO229" i="1"/>
  <c r="BZ229" i="1" s="1"/>
  <c r="BX229" i="1"/>
  <c r="Q20" i="1"/>
  <c r="BU20" i="1"/>
  <c r="BO110" i="1"/>
  <c r="BW110" i="1"/>
  <c r="CB110" i="1" s="1"/>
  <c r="AG73" i="1"/>
  <c r="AH73" i="1" s="1"/>
  <c r="AI73" i="1" s="1"/>
  <c r="BV73" i="1"/>
  <c r="Q124" i="1"/>
  <c r="BU124" i="1"/>
  <c r="H156" i="1"/>
  <c r="BT156" i="1"/>
  <c r="H72" i="1"/>
  <c r="BT72" i="1"/>
  <c r="H111" i="1"/>
  <c r="BT111" i="1"/>
  <c r="Q111" i="1"/>
  <c r="BU111" i="1"/>
  <c r="Q99" i="1"/>
  <c r="BU99" i="1"/>
  <c r="BA275" i="1"/>
  <c r="BB275" i="1" s="1"/>
  <c r="BC275" i="1" s="1"/>
  <c r="BX275" i="1"/>
  <c r="Q127" i="1"/>
  <c r="BU127" i="1"/>
  <c r="BO152" i="1"/>
  <c r="BZ152" i="1" s="1"/>
  <c r="BW152" i="1"/>
  <c r="CB152" i="1" s="1"/>
  <c r="Q180" i="1"/>
  <c r="BU180" i="1"/>
  <c r="H90" i="1"/>
  <c r="BT90" i="1"/>
  <c r="BO190" i="1"/>
  <c r="BZ190" i="1" s="1"/>
  <c r="BV190" i="1"/>
  <c r="Q158" i="1"/>
  <c r="Q123" i="1"/>
  <c r="Q87" i="1"/>
  <c r="Q44" i="1"/>
  <c r="Q11" i="1"/>
  <c r="N57" i="1"/>
  <c r="O57" i="1" s="1"/>
  <c r="P57" i="1" s="1"/>
  <c r="W172" i="1"/>
  <c r="X172" i="1" s="1"/>
  <c r="Y172" i="1" s="1"/>
  <c r="W167" i="1"/>
  <c r="X167" i="1" s="1"/>
  <c r="Y167" i="1" s="1"/>
  <c r="Q23" i="1"/>
  <c r="BU23" i="1"/>
  <c r="Q68" i="1"/>
  <c r="BU68" i="1"/>
  <c r="H12" i="1"/>
  <c r="BT12" i="1"/>
  <c r="H107" i="1"/>
  <c r="BT107" i="1"/>
  <c r="H135" i="1"/>
  <c r="BT135" i="1"/>
  <c r="BK229" i="1"/>
  <c r="BL229" i="1" s="1"/>
  <c r="BM229" i="1" s="1"/>
  <c r="BW109" i="1"/>
  <c r="BA184" i="1"/>
  <c r="BB184" i="1" s="1"/>
  <c r="BC184" i="1" s="1"/>
  <c r="BX184" i="1"/>
  <c r="BW91" i="1"/>
  <c r="H260" i="1"/>
  <c r="BT260" i="1"/>
  <c r="BP154" i="1"/>
  <c r="W266" i="1"/>
  <c r="X266" i="1" s="1"/>
  <c r="Y266" i="1" s="1"/>
  <c r="BU266" i="1"/>
  <c r="H225" i="1"/>
  <c r="BT225" i="1"/>
  <c r="BO29" i="1"/>
  <c r="BV29" i="1"/>
  <c r="Q245" i="1"/>
  <c r="BU245" i="1"/>
  <c r="BK180" i="1"/>
  <c r="BL180" i="1" s="1"/>
  <c r="BM180" i="1" s="1"/>
  <c r="W200" i="1"/>
  <c r="X200" i="1" s="1"/>
  <c r="Y200" i="1" s="1"/>
  <c r="AG57" i="1"/>
  <c r="AH57" i="1" s="1"/>
  <c r="AI57" i="1" s="1"/>
  <c r="H161" i="1"/>
  <c r="BT161" i="1"/>
  <c r="Q254" i="1"/>
  <c r="BU254" i="1"/>
  <c r="H157" i="1"/>
  <c r="BT157" i="1"/>
  <c r="AG123" i="1"/>
  <c r="AH123" i="1" s="1"/>
  <c r="AI123" i="1" s="1"/>
  <c r="BV123" i="1"/>
  <c r="Q211" i="1"/>
  <c r="BU211" i="1"/>
  <c r="BK158" i="1"/>
  <c r="BL158" i="1" s="1"/>
  <c r="BM158" i="1" s="1"/>
  <c r="BY158" i="1"/>
  <c r="BA145" i="1"/>
  <c r="BB145" i="1" s="1"/>
  <c r="BC145" i="1" s="1"/>
  <c r="BX145" i="1"/>
  <c r="BW159" i="1"/>
  <c r="Q125" i="1"/>
  <c r="BU125" i="1"/>
  <c r="H201" i="1"/>
  <c r="BT201" i="1"/>
  <c r="H184" i="1"/>
  <c r="BT184" i="1"/>
  <c r="H172" i="1"/>
  <c r="BT172" i="1"/>
  <c r="Q70" i="1"/>
  <c r="BU70" i="1"/>
  <c r="BW18" i="1"/>
  <c r="BO218" i="1"/>
  <c r="BZ218" i="1" s="1"/>
  <c r="BV218" i="1"/>
  <c r="CB218" i="1" s="1"/>
  <c r="BA223" i="1"/>
  <c r="BB223" i="1" s="1"/>
  <c r="BC223" i="1" s="1"/>
  <c r="H210" i="1"/>
  <c r="BT210" i="1"/>
  <c r="H81" i="1"/>
  <c r="BT81" i="1"/>
  <c r="BO202" i="1"/>
  <c r="BZ202" i="1" s="1"/>
  <c r="BX202" i="1"/>
  <c r="CB202" i="1" s="1"/>
  <c r="Q126" i="1"/>
  <c r="BU126" i="1"/>
  <c r="H108" i="1"/>
  <c r="BT108" i="1"/>
  <c r="H66" i="1"/>
  <c r="BT66" i="1"/>
  <c r="H5" i="1"/>
  <c r="BT5" i="1"/>
  <c r="H227" i="1"/>
  <c r="BT227" i="1"/>
  <c r="N58" i="1"/>
  <c r="O58" i="1" s="1"/>
  <c r="P58" i="1" s="1"/>
  <c r="BK254" i="1"/>
  <c r="BL254" i="1" s="1"/>
  <c r="BM254" i="1" s="1"/>
  <c r="AR211" i="1"/>
  <c r="AS211" i="1" s="1"/>
  <c r="BA158" i="1"/>
  <c r="BB158" i="1" s="1"/>
  <c r="BC158" i="1" s="1"/>
  <c r="AG118" i="1"/>
  <c r="AH118" i="1" s="1"/>
  <c r="AI118" i="1" s="1"/>
  <c r="BK249" i="1"/>
  <c r="BL249" i="1" s="1"/>
  <c r="BM249" i="1" s="1"/>
  <c r="BO276" i="1"/>
  <c r="BZ276" i="1" s="1"/>
  <c r="I132" i="1"/>
  <c r="BN132" i="1" s="1"/>
  <c r="N132" i="1"/>
  <c r="O132" i="1" s="1"/>
  <c r="P132" i="1" s="1"/>
  <c r="W147" i="1"/>
  <c r="X147" i="1" s="1"/>
  <c r="Y147" i="1" s="1"/>
  <c r="H17" i="1"/>
  <c r="H139" i="1"/>
  <c r="I235" i="1"/>
  <c r="N235" i="1"/>
  <c r="O235" i="1" s="1"/>
  <c r="P235" i="1" s="1"/>
  <c r="BP222" i="1"/>
  <c r="BK222" i="1"/>
  <c r="BL222" i="1" s="1"/>
  <c r="BM222" i="1" s="1"/>
  <c r="Q36" i="1"/>
  <c r="W36" i="1"/>
  <c r="X36" i="1" s="1"/>
  <c r="Y36" i="1" s="1"/>
  <c r="AR183" i="1"/>
  <c r="AS183" i="1" s="1"/>
  <c r="I109" i="1"/>
  <c r="BN109" i="1" s="1"/>
  <c r="N109" i="1"/>
  <c r="O109" i="1" s="1"/>
  <c r="P109" i="1" s="1"/>
  <c r="W238" i="1"/>
  <c r="X238" i="1" s="1"/>
  <c r="Y238" i="1" s="1"/>
  <c r="R238" i="1"/>
  <c r="I9" i="1"/>
  <c r="BN9" i="1" s="1"/>
  <c r="Q147" i="1"/>
  <c r="N125" i="1"/>
  <c r="O125" i="1" s="1"/>
  <c r="P125" i="1" s="1"/>
  <c r="W159" i="1"/>
  <c r="X159" i="1" s="1"/>
  <c r="Y159" i="1" s="1"/>
  <c r="AG58" i="1"/>
  <c r="AH58" i="1" s="1"/>
  <c r="AI58" i="1" s="1"/>
  <c r="H120" i="1"/>
  <c r="N230" i="1"/>
  <c r="O230" i="1" s="1"/>
  <c r="P230" i="1" s="1"/>
  <c r="I200" i="1"/>
  <c r="N200" i="1"/>
  <c r="O200" i="1" s="1"/>
  <c r="P200" i="1" s="1"/>
  <c r="I148" i="1"/>
  <c r="N148" i="1"/>
  <c r="O148" i="1" s="1"/>
  <c r="P148" i="1" s="1"/>
  <c r="I42" i="1"/>
  <c r="BN42" i="1" s="1"/>
  <c r="N42" i="1"/>
  <c r="O42" i="1" s="1"/>
  <c r="P42" i="1" s="1"/>
  <c r="I91" i="1"/>
  <c r="BN91" i="1" s="1"/>
  <c r="I173" i="1"/>
  <c r="Q71" i="1"/>
  <c r="W79" i="1"/>
  <c r="X79" i="1" s="1"/>
  <c r="Y79" i="1" s="1"/>
  <c r="Q109" i="1"/>
  <c r="N239" i="1"/>
  <c r="O239" i="1" s="1"/>
  <c r="P239" i="1" s="1"/>
  <c r="W124" i="1"/>
  <c r="X124" i="1" s="1"/>
  <c r="Y124" i="1" s="1"/>
  <c r="BP196" i="1"/>
  <c r="BP203" i="1"/>
  <c r="BK266" i="1"/>
  <c r="BL266" i="1" s="1"/>
  <c r="BM266" i="1" s="1"/>
  <c r="BK182" i="1"/>
  <c r="BL182" i="1" s="1"/>
  <c r="BM182" i="1" s="1"/>
  <c r="BK273" i="1"/>
  <c r="BL273" i="1" s="1"/>
  <c r="BM273" i="1" s="1"/>
  <c r="BA224" i="1"/>
  <c r="BB224" i="1" s="1"/>
  <c r="BC224" i="1" s="1"/>
  <c r="BK96" i="1"/>
  <c r="BL96" i="1" s="1"/>
  <c r="BM96" i="1" s="1"/>
  <c r="W204" i="1"/>
  <c r="X204" i="1" s="1"/>
  <c r="Y204" i="1" s="1"/>
  <c r="AG203" i="1"/>
  <c r="AH203" i="1" s="1"/>
  <c r="AI203" i="1" s="1"/>
  <c r="AG194" i="1"/>
  <c r="AH194" i="1" s="1"/>
  <c r="AI194" i="1" s="1"/>
  <c r="AG232" i="1"/>
  <c r="AH232" i="1" s="1"/>
  <c r="AI232" i="1" s="1"/>
  <c r="W158" i="1"/>
  <c r="X158" i="1" s="1"/>
  <c r="Y158" i="1" s="1"/>
  <c r="BK126" i="1"/>
  <c r="BL126" i="1" s="1"/>
  <c r="BM126" i="1" s="1"/>
  <c r="AG33" i="1"/>
  <c r="AH33" i="1" s="1"/>
  <c r="AI33" i="1" s="1"/>
  <c r="BP100" i="1"/>
  <c r="AG276" i="1"/>
  <c r="AH276" i="1" s="1"/>
  <c r="AI276" i="1" s="1"/>
  <c r="BK265" i="1"/>
  <c r="BL265" i="1" s="1"/>
  <c r="BM265" i="1" s="1"/>
  <c r="BO165" i="1"/>
  <c r="BZ165" i="1" s="1"/>
  <c r="BA57" i="1"/>
  <c r="BB57" i="1" s="1"/>
  <c r="BC57" i="1" s="1"/>
  <c r="BK239" i="1"/>
  <c r="BL239" i="1" s="1"/>
  <c r="BM239" i="1" s="1"/>
  <c r="AG136" i="1"/>
  <c r="AH136" i="1" s="1"/>
  <c r="AI136" i="1" s="1"/>
  <c r="N90" i="1"/>
  <c r="O90" i="1" s="1"/>
  <c r="P90" i="1" s="1"/>
  <c r="AG267" i="1"/>
  <c r="AH267" i="1" s="1"/>
  <c r="AI267" i="1" s="1"/>
  <c r="AG145" i="1"/>
  <c r="AH145" i="1" s="1"/>
  <c r="AI145" i="1" s="1"/>
  <c r="AG120" i="1"/>
  <c r="AH120" i="1" s="1"/>
  <c r="AI120" i="1" s="1"/>
  <c r="AG172" i="1"/>
  <c r="AH172" i="1" s="1"/>
  <c r="AI172" i="1" s="1"/>
  <c r="AG52" i="1"/>
  <c r="AH52" i="1" s="1"/>
  <c r="AI52" i="1" s="1"/>
  <c r="AG51" i="1"/>
  <c r="AH51" i="1" s="1"/>
  <c r="AI51" i="1" s="1"/>
  <c r="N238" i="1"/>
  <c r="O238" i="1" s="1"/>
  <c r="P238" i="1" s="1"/>
  <c r="W41" i="1"/>
  <c r="X41" i="1" s="1"/>
  <c r="Y41" i="1" s="1"/>
  <c r="AG254" i="1"/>
  <c r="AH254" i="1" s="1"/>
  <c r="AI254" i="1" s="1"/>
  <c r="AG62" i="1"/>
  <c r="AH62" i="1" s="1"/>
  <c r="AI62" i="1" s="1"/>
  <c r="BA123" i="1"/>
  <c r="BB123" i="1" s="1"/>
  <c r="BC123" i="1" s="1"/>
  <c r="W275" i="1"/>
  <c r="X275" i="1" s="1"/>
  <c r="Y275" i="1" s="1"/>
  <c r="BO269" i="1"/>
  <c r="BZ269" i="1" s="1"/>
  <c r="BK60" i="1"/>
  <c r="BL60" i="1" s="1"/>
  <c r="BM60" i="1" s="1"/>
  <c r="BA247" i="1"/>
  <c r="BB247" i="1" s="1"/>
  <c r="BC247" i="1" s="1"/>
  <c r="BK35" i="1"/>
  <c r="BL35" i="1" s="1"/>
  <c r="BM35" i="1" s="1"/>
  <c r="BK11" i="1"/>
  <c r="BL11" i="1" s="1"/>
  <c r="BM11" i="1" s="1"/>
  <c r="N242" i="1"/>
  <c r="O242" i="1" s="1"/>
  <c r="P242" i="1" s="1"/>
  <c r="BP66" i="1"/>
  <c r="AG18" i="1"/>
  <c r="AH18" i="1" s="1"/>
  <c r="AI18" i="1" s="1"/>
  <c r="BP93" i="1"/>
  <c r="AG252" i="1"/>
  <c r="AH252" i="1" s="1"/>
  <c r="AI252" i="1" s="1"/>
  <c r="W273" i="1"/>
  <c r="X273" i="1" s="1"/>
  <c r="Y273" i="1" s="1"/>
  <c r="W33" i="1"/>
  <c r="X33" i="1" s="1"/>
  <c r="Y33" i="1" s="1"/>
  <c r="BK234" i="1"/>
  <c r="BL234" i="1" s="1"/>
  <c r="BM234" i="1" s="1"/>
  <c r="BA34" i="1"/>
  <c r="BB34" i="1" s="1"/>
  <c r="BC34" i="1" s="1"/>
  <c r="BA18" i="1"/>
  <c r="BB18" i="1" s="1"/>
  <c r="BC18" i="1" s="1"/>
  <c r="BA40" i="1"/>
  <c r="BB40" i="1" s="1"/>
  <c r="BC40" i="1" s="1"/>
  <c r="BA273" i="1"/>
  <c r="BB273" i="1" s="1"/>
  <c r="BC273" i="1" s="1"/>
  <c r="W43" i="1"/>
  <c r="X43" i="1" s="1"/>
  <c r="Y43" i="1" s="1"/>
  <c r="BO139" i="1"/>
  <c r="BZ139" i="1" s="1"/>
  <c r="AG240" i="1"/>
  <c r="AH240" i="1" s="1"/>
  <c r="AI240" i="1" s="1"/>
  <c r="BA210" i="1"/>
  <c r="BB210" i="1" s="1"/>
  <c r="BC210" i="1" s="1"/>
  <c r="BP227" i="1"/>
  <c r="BP207" i="1"/>
  <c r="N74" i="1"/>
  <c r="O74" i="1" s="1"/>
  <c r="P74" i="1" s="1"/>
  <c r="BK89" i="1"/>
  <c r="BL89" i="1" s="1"/>
  <c r="BM89" i="1" s="1"/>
  <c r="AR167" i="1"/>
  <c r="AS167" i="1" s="1"/>
  <c r="BK15" i="1"/>
  <c r="BL15" i="1" s="1"/>
  <c r="BM15" i="1" s="1"/>
  <c r="AG183" i="1"/>
  <c r="AH183" i="1" s="1"/>
  <c r="AI183" i="1" s="1"/>
  <c r="AG244" i="1"/>
  <c r="AH244" i="1" s="1"/>
  <c r="AI244" i="1" s="1"/>
  <c r="AG201" i="1"/>
  <c r="AH201" i="1" s="1"/>
  <c r="AI201" i="1" s="1"/>
  <c r="BP244" i="1"/>
  <c r="BA33" i="1"/>
  <c r="BB33" i="1" s="1"/>
  <c r="BC33" i="1" s="1"/>
  <c r="AR219" i="1"/>
  <c r="AS219" i="1" s="1"/>
  <c r="Q215" i="1"/>
  <c r="N33" i="1"/>
  <c r="O33" i="1" s="1"/>
  <c r="P33" i="1" s="1"/>
  <c r="AG159" i="1"/>
  <c r="AH159" i="1" s="1"/>
  <c r="AI159" i="1" s="1"/>
  <c r="BO258" i="1"/>
  <c r="BZ258" i="1" s="1"/>
  <c r="BK192" i="1"/>
  <c r="BL192" i="1" s="1"/>
  <c r="BM192" i="1" s="1"/>
  <c r="BO117" i="1"/>
  <c r="AG243" i="1"/>
  <c r="AH243" i="1" s="1"/>
  <c r="AI243" i="1" s="1"/>
  <c r="Q264" i="1"/>
  <c r="N243" i="1"/>
  <c r="O243" i="1" s="1"/>
  <c r="P243" i="1" s="1"/>
  <c r="N185" i="1"/>
  <c r="O185" i="1" s="1"/>
  <c r="P185" i="1" s="1"/>
  <c r="N106" i="1"/>
  <c r="O106" i="1" s="1"/>
  <c r="P106" i="1" s="1"/>
  <c r="W162" i="1"/>
  <c r="X162" i="1" s="1"/>
  <c r="Y162" i="1" s="1"/>
  <c r="BO274" i="1"/>
  <c r="BZ274" i="1" s="1"/>
  <c r="BA173" i="1"/>
  <c r="BB173" i="1" s="1"/>
  <c r="BC173" i="1" s="1"/>
  <c r="AR246" i="1"/>
  <c r="AS246" i="1" s="1"/>
  <c r="BP246" i="1"/>
  <c r="AG225" i="1"/>
  <c r="AH225" i="1" s="1"/>
  <c r="AI225" i="1" s="1"/>
  <c r="BK116" i="1"/>
  <c r="BL116" i="1" s="1"/>
  <c r="BM116" i="1" s="1"/>
  <c r="Q33" i="1"/>
  <c r="BN4" i="1"/>
  <c r="BA150" i="1"/>
  <c r="BB150" i="1" s="1"/>
  <c r="BC150" i="1" s="1"/>
  <c r="BA6" i="1"/>
  <c r="BB6" i="1" s="1"/>
  <c r="BC6" i="1" s="1"/>
  <c r="BK109" i="1"/>
  <c r="BL109" i="1" s="1"/>
  <c r="BM109" i="1" s="1"/>
  <c r="BP163" i="1"/>
  <c r="BK62" i="1"/>
  <c r="BP251" i="1"/>
  <c r="BK163" i="1"/>
  <c r="BL163" i="1" s="1"/>
  <c r="BM163" i="1" s="1"/>
  <c r="BP108" i="1"/>
  <c r="BP61" i="1"/>
  <c r="N245" i="1"/>
  <c r="O245" i="1" s="1"/>
  <c r="P245" i="1" s="1"/>
  <c r="N95" i="1"/>
  <c r="O95" i="1" s="1"/>
  <c r="P95" i="1" s="1"/>
  <c r="BA172" i="1"/>
  <c r="BB172" i="1" s="1"/>
  <c r="BC172" i="1" s="1"/>
  <c r="AG20" i="1"/>
  <c r="AH20" i="1" s="1"/>
  <c r="AI20" i="1" s="1"/>
  <c r="AG207" i="1"/>
  <c r="AH207" i="1" s="1"/>
  <c r="AI207" i="1" s="1"/>
  <c r="Q243" i="1"/>
  <c r="Q192" i="1"/>
  <c r="Q183" i="1"/>
  <c r="Q41" i="1"/>
  <c r="N138" i="1"/>
  <c r="O138" i="1" s="1"/>
  <c r="P138" i="1" s="1"/>
  <c r="W20" i="1"/>
  <c r="X20" i="1" s="1"/>
  <c r="Y20" i="1" s="1"/>
  <c r="W103" i="1"/>
  <c r="X103" i="1" s="1"/>
  <c r="Y103" i="1" s="1"/>
  <c r="W67" i="1"/>
  <c r="X67" i="1" s="1"/>
  <c r="Y67" i="1" s="1"/>
  <c r="BA174" i="1"/>
  <c r="BB174" i="1" s="1"/>
  <c r="BC174" i="1" s="1"/>
  <c r="BK18" i="1"/>
  <c r="BL18" i="1" s="1"/>
  <c r="BM18" i="1" s="1"/>
  <c r="BA241" i="1"/>
  <c r="BB241" i="1" s="1"/>
  <c r="BC241" i="1" s="1"/>
  <c r="BA181" i="1"/>
  <c r="BB181" i="1" s="1"/>
  <c r="BC181" i="1" s="1"/>
  <c r="BK117" i="1"/>
  <c r="BL117" i="1" s="1"/>
  <c r="BM117" i="1" s="1"/>
  <c r="BK67" i="1"/>
  <c r="BL67" i="1" s="1"/>
  <c r="BM67" i="1" s="1"/>
  <c r="AG67" i="1"/>
  <c r="AH67" i="1" s="1"/>
  <c r="AI67" i="1" s="1"/>
  <c r="AG11" i="1"/>
  <c r="AH11" i="1" s="1"/>
  <c r="AI11" i="1" s="1"/>
  <c r="AG226" i="1"/>
  <c r="AH226" i="1" s="1"/>
  <c r="AI226" i="1" s="1"/>
  <c r="AG126" i="1"/>
  <c r="AH126" i="1" s="1"/>
  <c r="AI126" i="1" s="1"/>
  <c r="AG97" i="1"/>
  <c r="AH97" i="1" s="1"/>
  <c r="AI97" i="1" s="1"/>
  <c r="BP125" i="1"/>
  <c r="AR151" i="1"/>
  <c r="AS151" i="1" s="1"/>
  <c r="BK50" i="1"/>
  <c r="BL50" i="1" s="1"/>
  <c r="BM50" i="1" s="1"/>
  <c r="BA10" i="1"/>
  <c r="BB10" i="1" s="1"/>
  <c r="BC10" i="1" s="1"/>
  <c r="BK227" i="1"/>
  <c r="BL227" i="1" s="1"/>
  <c r="BM227" i="1" s="1"/>
  <c r="W181" i="1"/>
  <c r="X181" i="1" s="1"/>
  <c r="Y181" i="1" s="1"/>
  <c r="BO105" i="1"/>
  <c r="BA53" i="1"/>
  <c r="BB53" i="1" s="1"/>
  <c r="BC53" i="1" s="1"/>
  <c r="BK79" i="1"/>
  <c r="BL79" i="1" s="1"/>
  <c r="BM79" i="1" s="1"/>
  <c r="AG158" i="1"/>
  <c r="AH158" i="1" s="1"/>
  <c r="AI158" i="1" s="1"/>
  <c r="AG222" i="1"/>
  <c r="AH222" i="1" s="1"/>
  <c r="AI222" i="1" s="1"/>
  <c r="AG104" i="1"/>
  <c r="AH104" i="1" s="1"/>
  <c r="AI104" i="1" s="1"/>
  <c r="BK44" i="1"/>
  <c r="BL44" i="1" s="1"/>
  <c r="BM44" i="1" s="1"/>
  <c r="N181" i="1"/>
  <c r="O181" i="1" s="1"/>
  <c r="P181" i="1" s="1"/>
  <c r="W270" i="1"/>
  <c r="X270" i="1" s="1"/>
  <c r="Y270" i="1" s="1"/>
  <c r="BK270" i="1"/>
  <c r="BL270" i="1" s="1"/>
  <c r="BM270" i="1" s="1"/>
  <c r="BK186" i="1"/>
  <c r="BL186" i="1" s="1"/>
  <c r="BM186" i="1" s="1"/>
  <c r="BK102" i="1"/>
  <c r="BL102" i="1" s="1"/>
  <c r="BM102" i="1" s="1"/>
  <c r="BA192" i="1"/>
  <c r="BB192" i="1" s="1"/>
  <c r="BC192" i="1" s="1"/>
  <c r="AG171" i="1"/>
  <c r="AH171" i="1" s="1"/>
  <c r="AI171" i="1" s="1"/>
  <c r="W57" i="1"/>
  <c r="X57" i="1" s="1"/>
  <c r="Y57" i="1" s="1"/>
  <c r="BO175" i="1"/>
  <c r="BZ175" i="1" s="1"/>
  <c r="BK189" i="1"/>
  <c r="BL189" i="1" s="1"/>
  <c r="BM189" i="1" s="1"/>
  <c r="BO10" i="1"/>
  <c r="BO233" i="1"/>
  <c r="BZ233" i="1" s="1"/>
  <c r="N263" i="1"/>
  <c r="O263" i="1" s="1"/>
  <c r="P263" i="1" s="1"/>
  <c r="N149" i="1"/>
  <c r="O149" i="1" s="1"/>
  <c r="P149" i="1" s="1"/>
  <c r="N28" i="1"/>
  <c r="O28" i="1" s="1"/>
  <c r="P28" i="1" s="1"/>
  <c r="W100" i="1"/>
  <c r="X100" i="1" s="1"/>
  <c r="Y100" i="1" s="1"/>
  <c r="BA198" i="1"/>
  <c r="BB198" i="1" s="1"/>
  <c r="BC198" i="1" s="1"/>
  <c r="BP142" i="1"/>
  <c r="BK185" i="1"/>
  <c r="BL185" i="1" s="1"/>
  <c r="BM185" i="1" s="1"/>
  <c r="BK173" i="1"/>
  <c r="BL173" i="1" s="1"/>
  <c r="BM173" i="1" s="1"/>
  <c r="BK204" i="1"/>
  <c r="BL204" i="1" s="1"/>
  <c r="BM204" i="1" s="1"/>
  <c r="BK271" i="1"/>
  <c r="BL271" i="1" s="1"/>
  <c r="BM271" i="1" s="1"/>
  <c r="BP179" i="1"/>
  <c r="BA159" i="1"/>
  <c r="BB159" i="1" s="1"/>
  <c r="BC159" i="1" s="1"/>
  <c r="BP150" i="1"/>
  <c r="BA214" i="1"/>
  <c r="BB214" i="1" s="1"/>
  <c r="BC214" i="1" s="1"/>
  <c r="AG221" i="1"/>
  <c r="AH221" i="1" s="1"/>
  <c r="AI221" i="1" s="1"/>
  <c r="BK57" i="1"/>
  <c r="BL57" i="1" s="1"/>
  <c r="BM57" i="1" s="1"/>
  <c r="W263" i="1"/>
  <c r="X263" i="1" s="1"/>
  <c r="Y263" i="1" s="1"/>
  <c r="W199" i="1"/>
  <c r="X199" i="1" s="1"/>
  <c r="Y199" i="1" s="1"/>
  <c r="BO160" i="1"/>
  <c r="BZ160" i="1" s="1"/>
  <c r="BP12" i="1"/>
  <c r="W155" i="1"/>
  <c r="X155" i="1" s="1"/>
  <c r="Y155" i="1" s="1"/>
  <c r="BP131" i="1"/>
  <c r="BK127" i="1"/>
  <c r="BL127" i="1" s="1"/>
  <c r="BM127" i="1" s="1"/>
  <c r="BA111" i="1"/>
  <c r="BB111" i="1" s="1"/>
  <c r="BC111" i="1" s="1"/>
  <c r="BA51" i="1"/>
  <c r="BB51" i="1" s="1"/>
  <c r="BC51" i="1" s="1"/>
  <c r="AG16" i="1"/>
  <c r="AH16" i="1" s="1"/>
  <c r="AI16" i="1" s="1"/>
  <c r="W88" i="1"/>
  <c r="X88" i="1" s="1"/>
  <c r="Y88" i="1" s="1"/>
  <c r="AG93" i="1"/>
  <c r="AH93" i="1" s="1"/>
  <c r="AI93" i="1" s="1"/>
  <c r="W83" i="1"/>
  <c r="X83" i="1" s="1"/>
  <c r="Y83" i="1" s="1"/>
  <c r="AG32" i="1"/>
  <c r="AH32" i="1" s="1"/>
  <c r="AI32" i="1" s="1"/>
  <c r="BO146" i="1"/>
  <c r="BZ146" i="1" s="1"/>
  <c r="BA162" i="1"/>
  <c r="BB162" i="1" s="1"/>
  <c r="BC162" i="1" s="1"/>
  <c r="BN6" i="1"/>
  <c r="N211" i="1"/>
  <c r="O211" i="1" s="1"/>
  <c r="P211" i="1" s="1"/>
  <c r="W272" i="1"/>
  <c r="X272" i="1" s="1"/>
  <c r="Y272" i="1" s="1"/>
  <c r="N32" i="1"/>
  <c r="O32" i="1" s="1"/>
  <c r="P32" i="1" s="1"/>
  <c r="W259" i="1"/>
  <c r="X259" i="1" s="1"/>
  <c r="Y259" i="1" s="1"/>
  <c r="AR238" i="1"/>
  <c r="AS238" i="1" s="1"/>
  <c r="BK201" i="1"/>
  <c r="BL201" i="1" s="1"/>
  <c r="BM201" i="1" s="1"/>
  <c r="BA141" i="1"/>
  <c r="BB141" i="1" s="1"/>
  <c r="BC141" i="1" s="1"/>
  <c r="W17" i="1"/>
  <c r="X17" i="1" s="1"/>
  <c r="Y17" i="1" s="1"/>
  <c r="BK252" i="1"/>
  <c r="BL252" i="1" s="1"/>
  <c r="BM252" i="1" s="1"/>
  <c r="BA43" i="1"/>
  <c r="BB43" i="1" s="1"/>
  <c r="BC43" i="1" s="1"/>
  <c r="W220" i="1"/>
  <c r="X220" i="1" s="1"/>
  <c r="Y220" i="1" s="1"/>
  <c r="AG139" i="1"/>
  <c r="AH139" i="1" s="1"/>
  <c r="AI139" i="1" s="1"/>
  <c r="AG106" i="1"/>
  <c r="AH106" i="1" s="1"/>
  <c r="AI106" i="1" s="1"/>
  <c r="AG77" i="1"/>
  <c r="AH77" i="1" s="1"/>
  <c r="AI77" i="1" s="1"/>
  <c r="AG88" i="1"/>
  <c r="AH88" i="1" s="1"/>
  <c r="AI88" i="1" s="1"/>
  <c r="AG157" i="1"/>
  <c r="AH157" i="1" s="1"/>
  <c r="AI157" i="1" s="1"/>
  <c r="N255" i="1"/>
  <c r="O255" i="1" s="1"/>
  <c r="P255" i="1" s="1"/>
  <c r="N203" i="1"/>
  <c r="O203" i="1" s="1"/>
  <c r="P203" i="1" s="1"/>
  <c r="BP98" i="1"/>
  <c r="AG39" i="1"/>
  <c r="AH39" i="1" s="1"/>
  <c r="AI39" i="1" s="1"/>
  <c r="BP26" i="1"/>
  <c r="BP253" i="1"/>
  <c r="BA177" i="1"/>
  <c r="BB177" i="1" s="1"/>
  <c r="BC177" i="1" s="1"/>
  <c r="BK121" i="1"/>
  <c r="BL121" i="1" s="1"/>
  <c r="BM121" i="1" s="1"/>
  <c r="AG263" i="1"/>
  <c r="AH263" i="1" s="1"/>
  <c r="AI263" i="1" s="1"/>
  <c r="BK221" i="1"/>
  <c r="BL221" i="1" s="1"/>
  <c r="BM221" i="1" s="1"/>
  <c r="BK145" i="1"/>
  <c r="BL145" i="1" s="1"/>
  <c r="BM145" i="1" s="1"/>
  <c r="BA219" i="1"/>
  <c r="BB219" i="1" s="1"/>
  <c r="BC219" i="1" s="1"/>
  <c r="AG209" i="1"/>
  <c r="AH209" i="1" s="1"/>
  <c r="AI209" i="1" s="1"/>
  <c r="AG116" i="1"/>
  <c r="AH116" i="1" s="1"/>
  <c r="AI116" i="1" s="1"/>
  <c r="W161" i="1"/>
  <c r="X161" i="1" s="1"/>
  <c r="Y161" i="1" s="1"/>
  <c r="BK144" i="1"/>
  <c r="BL144" i="1" s="1"/>
  <c r="BM144" i="1" s="1"/>
  <c r="AR256" i="1"/>
  <c r="AS256" i="1" s="1"/>
  <c r="BO257" i="1"/>
  <c r="BZ257" i="1" s="1"/>
  <c r="AG111" i="1"/>
  <c r="AH111" i="1" s="1"/>
  <c r="AI111" i="1" s="1"/>
  <c r="N83" i="1"/>
  <c r="O83" i="1" s="1"/>
  <c r="P83" i="1" s="1"/>
  <c r="BK17" i="1"/>
  <c r="BL17" i="1" s="1"/>
  <c r="BM17" i="1" s="1"/>
  <c r="AG7" i="1"/>
  <c r="AH7" i="1" s="1"/>
  <c r="AI7" i="1" s="1"/>
  <c r="BA253" i="1"/>
  <c r="BB253" i="1" s="1"/>
  <c r="BC253" i="1" s="1"/>
  <c r="N143" i="1"/>
  <c r="O143" i="1" s="1"/>
  <c r="P143" i="1" s="1"/>
  <c r="BK261" i="1"/>
  <c r="BL261" i="1" s="1"/>
  <c r="BM261" i="1" s="1"/>
  <c r="BA260" i="1"/>
  <c r="BB260" i="1" s="1"/>
  <c r="BC260" i="1" s="1"/>
  <c r="BK64" i="1"/>
  <c r="BL64" i="1" s="1"/>
  <c r="BM64" i="1" s="1"/>
  <c r="BK52" i="1"/>
  <c r="BL52" i="1" s="1"/>
  <c r="BM52" i="1" s="1"/>
  <c r="AG128" i="1"/>
  <c r="AH128" i="1" s="1"/>
  <c r="AI128" i="1" s="1"/>
  <c r="W120" i="1"/>
  <c r="X120" i="1" s="1"/>
  <c r="Y120" i="1" s="1"/>
  <c r="AG211" i="1"/>
  <c r="AH211" i="1" s="1"/>
  <c r="AI211" i="1" s="1"/>
  <c r="AG167" i="1"/>
  <c r="AH167" i="1" s="1"/>
  <c r="AI167" i="1" s="1"/>
  <c r="AG134" i="1"/>
  <c r="AH134" i="1" s="1"/>
  <c r="AI134" i="1" s="1"/>
  <c r="AG78" i="1"/>
  <c r="AH78" i="1" s="1"/>
  <c r="AI78" i="1" s="1"/>
  <c r="AG129" i="1"/>
  <c r="AH129" i="1" s="1"/>
  <c r="AI129" i="1" s="1"/>
  <c r="AG143" i="1"/>
  <c r="AH143" i="1" s="1"/>
  <c r="AI143" i="1" s="1"/>
  <c r="AG76" i="1"/>
  <c r="AH76" i="1" s="1"/>
  <c r="AI76" i="1" s="1"/>
  <c r="BA234" i="1"/>
  <c r="BB234" i="1" s="1"/>
  <c r="BC234" i="1" s="1"/>
  <c r="AG220" i="1"/>
  <c r="AH220" i="1" s="1"/>
  <c r="AI220" i="1" s="1"/>
  <c r="AG190" i="1"/>
  <c r="AH190" i="1" s="1"/>
  <c r="AI190" i="1" s="1"/>
  <c r="BK148" i="1"/>
  <c r="BL148" i="1" s="1"/>
  <c r="BM148" i="1" s="1"/>
  <c r="AG64" i="1"/>
  <c r="AH64" i="1" s="1"/>
  <c r="AI64" i="1" s="1"/>
  <c r="W44" i="1"/>
  <c r="X44" i="1" s="1"/>
  <c r="Y44" i="1" s="1"/>
  <c r="AG42" i="1"/>
  <c r="AH42" i="1" s="1"/>
  <c r="AI42" i="1" s="1"/>
  <c r="W260" i="1"/>
  <c r="X260" i="1" s="1"/>
  <c r="Y260" i="1" s="1"/>
  <c r="AG260" i="1"/>
  <c r="AH260" i="1" s="1"/>
  <c r="AI260" i="1" s="1"/>
  <c r="AG142" i="1"/>
  <c r="AH142" i="1" s="1"/>
  <c r="AI142" i="1" s="1"/>
  <c r="BA68" i="1"/>
  <c r="BB68" i="1" s="1"/>
  <c r="BC68" i="1" s="1"/>
  <c r="BO6" i="1"/>
  <c r="AG255" i="1"/>
  <c r="AH255" i="1" s="1"/>
  <c r="AI255" i="1" s="1"/>
  <c r="BO213" i="1"/>
  <c r="BZ213" i="1" s="1"/>
  <c r="BK107" i="1"/>
  <c r="BL107" i="1" s="1"/>
  <c r="BM107" i="1" s="1"/>
  <c r="AG91" i="1"/>
  <c r="AH91" i="1" s="1"/>
  <c r="AI91" i="1" s="1"/>
  <c r="AG79" i="1"/>
  <c r="AH79" i="1" s="1"/>
  <c r="AI79" i="1" s="1"/>
  <c r="BA27" i="1"/>
  <c r="BB27" i="1" s="1"/>
  <c r="BC27" i="1" s="1"/>
  <c r="N27" i="1"/>
  <c r="O27" i="1" s="1"/>
  <c r="P27" i="1" s="1"/>
  <c r="AG269" i="1"/>
  <c r="AH269" i="1" s="1"/>
  <c r="AI269" i="1" s="1"/>
  <c r="W239" i="1"/>
  <c r="X239" i="1" s="1"/>
  <c r="Y239" i="1" s="1"/>
  <c r="AG173" i="1"/>
  <c r="AH173" i="1" s="1"/>
  <c r="AI173" i="1" s="1"/>
  <c r="AG246" i="1"/>
  <c r="AH246" i="1" s="1"/>
  <c r="AI246" i="1" s="1"/>
  <c r="W216" i="1"/>
  <c r="X216" i="1" s="1"/>
  <c r="Y216" i="1" s="1"/>
  <c r="W52" i="1"/>
  <c r="X52" i="1" s="1"/>
  <c r="Y52" i="1" s="1"/>
  <c r="BK197" i="1"/>
  <c r="BL197" i="1" s="1"/>
  <c r="BM197" i="1" s="1"/>
  <c r="BA25" i="1"/>
  <c r="BB25" i="1" s="1"/>
  <c r="BC25" i="1" s="1"/>
  <c r="BA60" i="1"/>
  <c r="BB60" i="1" s="1"/>
  <c r="BC60" i="1" s="1"/>
  <c r="N60" i="1"/>
  <c r="O60" i="1" s="1"/>
  <c r="P60" i="1" s="1"/>
  <c r="AG117" i="1"/>
  <c r="AH117" i="1" s="1"/>
  <c r="AI117" i="1" s="1"/>
  <c r="AG109" i="1"/>
  <c r="AH109" i="1" s="1"/>
  <c r="AI109" i="1" s="1"/>
  <c r="BK149" i="1"/>
  <c r="BL149" i="1" s="1"/>
  <c r="BM149" i="1" s="1"/>
  <c r="W16" i="1"/>
  <c r="X16" i="1" s="1"/>
  <c r="Y16" i="1" s="1"/>
  <c r="BO32" i="1"/>
  <c r="BO63" i="1"/>
  <c r="BA124" i="1"/>
  <c r="BB124" i="1" s="1"/>
  <c r="BC124" i="1" s="1"/>
  <c r="BA165" i="1"/>
  <c r="BB165" i="1" s="1"/>
  <c r="BC165" i="1" s="1"/>
  <c r="BK200" i="1"/>
  <c r="BL200" i="1" s="1"/>
  <c r="BM200" i="1" s="1"/>
  <c r="BA148" i="1"/>
  <c r="BB148" i="1" s="1"/>
  <c r="BC148" i="1" s="1"/>
  <c r="BA191" i="1"/>
  <c r="BB191" i="1" s="1"/>
  <c r="BC191" i="1" s="1"/>
  <c r="BA19" i="1"/>
  <c r="BB19" i="1" s="1"/>
  <c r="BC19" i="1" s="1"/>
  <c r="AG275" i="1"/>
  <c r="AH275" i="1" s="1"/>
  <c r="AI275" i="1" s="1"/>
  <c r="AG182" i="1"/>
  <c r="AH182" i="1" s="1"/>
  <c r="AI182" i="1" s="1"/>
  <c r="AG245" i="1"/>
  <c r="AH245" i="1" s="1"/>
  <c r="AI245" i="1" s="1"/>
  <c r="W232" i="1"/>
  <c r="X232" i="1" s="1"/>
  <c r="Y232" i="1" s="1"/>
  <c r="BK224" i="1"/>
  <c r="BL224" i="1" s="1"/>
  <c r="BM224" i="1" s="1"/>
  <c r="AG198" i="1"/>
  <c r="AH198" i="1" s="1"/>
  <c r="AI198" i="1" s="1"/>
  <c r="N198" i="1"/>
  <c r="O198" i="1" s="1"/>
  <c r="P198" i="1" s="1"/>
  <c r="W170" i="1"/>
  <c r="X170" i="1" s="1"/>
  <c r="Y170" i="1" s="1"/>
  <c r="BK146" i="1"/>
  <c r="BL146" i="1" s="1"/>
  <c r="BM146" i="1" s="1"/>
  <c r="AR142" i="1"/>
  <c r="AS142" i="1" s="1"/>
  <c r="AG132" i="1"/>
  <c r="AH132" i="1" s="1"/>
  <c r="AI132" i="1" s="1"/>
  <c r="BA112" i="1"/>
  <c r="BB112" i="1" s="1"/>
  <c r="BC112" i="1" s="1"/>
  <c r="N88" i="1"/>
  <c r="O88" i="1" s="1"/>
  <c r="P88" i="1" s="1"/>
  <c r="AG54" i="1"/>
  <c r="AH54" i="1" s="1"/>
  <c r="AI54" i="1" s="1"/>
  <c r="AG273" i="1"/>
  <c r="AH273" i="1" s="1"/>
  <c r="AI273" i="1" s="1"/>
  <c r="AG257" i="1"/>
  <c r="AH257" i="1" s="1"/>
  <c r="AI257" i="1" s="1"/>
  <c r="BK187" i="1"/>
  <c r="BL187" i="1" s="1"/>
  <c r="BM187" i="1" s="1"/>
  <c r="BK137" i="1"/>
  <c r="BL137" i="1" s="1"/>
  <c r="BM137" i="1" s="1"/>
  <c r="W91" i="1"/>
  <c r="X91" i="1" s="1"/>
  <c r="Y91" i="1" s="1"/>
  <c r="BK87" i="1"/>
  <c r="BL87" i="1" s="1"/>
  <c r="BM87" i="1" s="1"/>
  <c r="BA85" i="1"/>
  <c r="BB85" i="1" s="1"/>
  <c r="BC85" i="1" s="1"/>
  <c r="BA47" i="1"/>
  <c r="BB47" i="1" s="1"/>
  <c r="BC47" i="1" s="1"/>
  <c r="AG35" i="1"/>
  <c r="AH35" i="1" s="1"/>
  <c r="AI35" i="1" s="1"/>
  <c r="BK7" i="1"/>
  <c r="BL7" i="1" s="1"/>
  <c r="BM7" i="1" s="1"/>
  <c r="AR173" i="1"/>
  <c r="AS173" i="1" s="1"/>
  <c r="AG101" i="1"/>
  <c r="AH101" i="1" s="1"/>
  <c r="AI101" i="1" s="1"/>
  <c r="BO122" i="1"/>
  <c r="AG65" i="1"/>
  <c r="AH65" i="1" s="1"/>
  <c r="AI65" i="1" s="1"/>
  <c r="BA200" i="1"/>
  <c r="BB200" i="1" s="1"/>
  <c r="BC200" i="1" s="1"/>
  <c r="BA266" i="1"/>
  <c r="BB266" i="1" s="1"/>
  <c r="BC266" i="1" s="1"/>
  <c r="BA116" i="1"/>
  <c r="BB116" i="1" s="1"/>
  <c r="BC116" i="1" s="1"/>
  <c r="BO143" i="1"/>
  <c r="BZ143" i="1" s="1"/>
  <c r="N275" i="1"/>
  <c r="O275" i="1" s="1"/>
  <c r="P275" i="1" s="1"/>
  <c r="AG43" i="1"/>
  <c r="AH43" i="1" s="1"/>
  <c r="AI43" i="1" s="1"/>
  <c r="AG241" i="1"/>
  <c r="AH241" i="1" s="1"/>
  <c r="AI241" i="1" s="1"/>
  <c r="AG49" i="1"/>
  <c r="AH49" i="1" s="1"/>
  <c r="AI49" i="1" s="1"/>
  <c r="W58" i="1"/>
  <c r="X58" i="1" s="1"/>
  <c r="Y58" i="1" s="1"/>
  <c r="AR268" i="1"/>
  <c r="AS268" i="1" s="1"/>
  <c r="BA248" i="1"/>
  <c r="BB248" i="1" s="1"/>
  <c r="BC248" i="1" s="1"/>
  <c r="BA50" i="1"/>
  <c r="BB50" i="1" s="1"/>
  <c r="BC50" i="1" s="1"/>
  <c r="BK214" i="1"/>
  <c r="BL214" i="1" s="1"/>
  <c r="BM214" i="1" s="1"/>
  <c r="BO119" i="1"/>
  <c r="AG75" i="1"/>
  <c r="AH75" i="1" s="1"/>
  <c r="AI75" i="1" s="1"/>
  <c r="BK223" i="1"/>
  <c r="BL223" i="1" s="1"/>
  <c r="BM223" i="1" s="1"/>
  <c r="BA205" i="1"/>
  <c r="BB205" i="1" s="1"/>
  <c r="BC205" i="1" s="1"/>
  <c r="AG195" i="1"/>
  <c r="AH195" i="1" s="1"/>
  <c r="AI195" i="1" s="1"/>
  <c r="W101" i="1"/>
  <c r="X101" i="1" s="1"/>
  <c r="Y101" i="1" s="1"/>
  <c r="BK49" i="1"/>
  <c r="BL49" i="1" s="1"/>
  <c r="BM49" i="1" s="1"/>
  <c r="BK159" i="1"/>
  <c r="BL159" i="1" s="1"/>
  <c r="BM159" i="1" s="1"/>
  <c r="BO240" i="1"/>
  <c r="BZ240" i="1" s="1"/>
  <c r="BA216" i="1"/>
  <c r="BB216" i="1" s="1"/>
  <c r="BC216" i="1" s="1"/>
  <c r="BA204" i="1"/>
  <c r="BB204" i="1" s="1"/>
  <c r="BC204" i="1" s="1"/>
  <c r="BA194" i="1"/>
  <c r="BB194" i="1" s="1"/>
  <c r="BC194" i="1" s="1"/>
  <c r="W180" i="1"/>
  <c r="X180" i="1" s="1"/>
  <c r="Y180" i="1" s="1"/>
  <c r="N180" i="1"/>
  <c r="O180" i="1" s="1"/>
  <c r="P180" i="1" s="1"/>
  <c r="BK138" i="1"/>
  <c r="BL138" i="1" s="1"/>
  <c r="BM138" i="1" s="1"/>
  <c r="BA221" i="1"/>
  <c r="BB221" i="1" s="1"/>
  <c r="BC221" i="1" s="1"/>
  <c r="BA211" i="1"/>
  <c r="BB211" i="1" s="1"/>
  <c r="BC211" i="1" s="1"/>
  <c r="AG137" i="1"/>
  <c r="AH137" i="1" s="1"/>
  <c r="AI137" i="1" s="1"/>
  <c r="BO89" i="1"/>
  <c r="AG61" i="1"/>
  <c r="AH61" i="1" s="1"/>
  <c r="AI61" i="1" s="1"/>
  <c r="BK25" i="1"/>
  <c r="BL25" i="1" s="1"/>
  <c r="BM25" i="1" s="1"/>
  <c r="BA135" i="1"/>
  <c r="BB135" i="1" s="1"/>
  <c r="BC135" i="1" s="1"/>
  <c r="BA118" i="1"/>
  <c r="BB118" i="1" s="1"/>
  <c r="BC118" i="1" s="1"/>
  <c r="W96" i="1"/>
  <c r="X96" i="1" s="1"/>
  <c r="Y96" i="1" s="1"/>
  <c r="AG96" i="1"/>
  <c r="AH96" i="1" s="1"/>
  <c r="AI96" i="1" s="1"/>
  <c r="BA92" i="1"/>
  <c r="BB92" i="1" s="1"/>
  <c r="BC92" i="1" s="1"/>
  <c r="AG48" i="1"/>
  <c r="AH48" i="1" s="1"/>
  <c r="AI48" i="1" s="1"/>
  <c r="AG36" i="1"/>
  <c r="AH36" i="1" s="1"/>
  <c r="AI36" i="1" s="1"/>
  <c r="BA183" i="1"/>
  <c r="BB183" i="1" s="1"/>
  <c r="BC183" i="1" s="1"/>
  <c r="BA133" i="1"/>
  <c r="BB133" i="1" s="1"/>
  <c r="BC133" i="1" s="1"/>
  <c r="BA109" i="1"/>
  <c r="BB109" i="1" s="1"/>
  <c r="BC109" i="1" s="1"/>
  <c r="BA143" i="1"/>
  <c r="BB143" i="1" s="1"/>
  <c r="BC143" i="1" s="1"/>
  <c r="BK135" i="1"/>
  <c r="BL135" i="1" s="1"/>
  <c r="BM135" i="1" s="1"/>
  <c r="N107" i="1"/>
  <c r="O107" i="1" s="1"/>
  <c r="P107" i="1" s="1"/>
  <c r="H104" i="1"/>
  <c r="H188" i="1"/>
  <c r="H48" i="1"/>
  <c r="BP247" i="1"/>
  <c r="N247" i="1"/>
  <c r="O247" i="1" s="1"/>
  <c r="P247" i="1" s="1"/>
  <c r="BP63" i="1"/>
  <c r="N63" i="1"/>
  <c r="O63" i="1" s="1"/>
  <c r="P63" i="1" s="1"/>
  <c r="H39" i="1"/>
  <c r="H140" i="1"/>
  <c r="H215" i="1"/>
  <c r="H151" i="1"/>
  <c r="BO102" i="1"/>
  <c r="BO249" i="1"/>
  <c r="BZ249" i="1" s="1"/>
  <c r="BO136" i="1"/>
  <c r="H41" i="1"/>
  <c r="BO41" i="1"/>
  <c r="H147" i="1"/>
  <c r="BA265" i="1"/>
  <c r="BB265" i="1" s="1"/>
  <c r="BC265" i="1" s="1"/>
  <c r="H79" i="1"/>
  <c r="I43" i="1"/>
  <c r="BN43" i="1" s="1"/>
  <c r="H35" i="1"/>
  <c r="H11" i="1"/>
  <c r="H231" i="1"/>
  <c r="BK238" i="1"/>
  <c r="BL238" i="1" s="1"/>
  <c r="BM238" i="1" s="1"/>
  <c r="AG46" i="1"/>
  <c r="AH46" i="1" s="1"/>
  <c r="AI46" i="1" s="1"/>
  <c r="H20" i="1"/>
  <c r="BK235" i="1"/>
  <c r="BL235" i="1" s="1"/>
  <c r="BM235" i="1" s="1"/>
  <c r="BO227" i="1"/>
  <c r="BZ227" i="1" s="1"/>
  <c r="BP130" i="1"/>
  <c r="AG130" i="1"/>
  <c r="AH130" i="1" s="1"/>
  <c r="AI130" i="1" s="1"/>
  <c r="W226" i="1"/>
  <c r="X226" i="1" s="1"/>
  <c r="Y226" i="1" s="1"/>
  <c r="BO224" i="1"/>
  <c r="BZ224" i="1" s="1"/>
  <c r="H116" i="1"/>
  <c r="R216" i="1"/>
  <c r="R204" i="1"/>
  <c r="R17" i="1"/>
  <c r="BN17" i="1" s="1"/>
  <c r="N81" i="1"/>
  <c r="O81" i="1" s="1"/>
  <c r="P81" i="1" s="1"/>
  <c r="N15" i="1"/>
  <c r="O15" i="1" s="1"/>
  <c r="P15" i="1" s="1"/>
  <c r="W143" i="1"/>
  <c r="X143" i="1" s="1"/>
  <c r="Y143" i="1" s="1"/>
  <c r="AG154" i="1"/>
  <c r="AH154" i="1" s="1"/>
  <c r="AI154" i="1" s="1"/>
  <c r="BA202" i="1"/>
  <c r="BB202" i="1" s="1"/>
  <c r="BC202" i="1" s="1"/>
  <c r="BO27" i="1"/>
  <c r="W47" i="1"/>
  <c r="X47" i="1" s="1"/>
  <c r="Y47" i="1" s="1"/>
  <c r="R47" i="1"/>
  <c r="BN47" i="1" s="1"/>
  <c r="H112" i="1"/>
  <c r="H219" i="1"/>
  <c r="Q50" i="1"/>
  <c r="W50" i="1"/>
  <c r="X50" i="1" s="1"/>
  <c r="Y50" i="1" s="1"/>
  <c r="BP230" i="1"/>
  <c r="W230" i="1"/>
  <c r="X230" i="1" s="1"/>
  <c r="Y230" i="1" s="1"/>
  <c r="I101" i="1"/>
  <c r="BN101" i="1" s="1"/>
  <c r="N101" i="1"/>
  <c r="O101" i="1" s="1"/>
  <c r="P101" i="1" s="1"/>
  <c r="R201" i="1"/>
  <c r="W201" i="1"/>
  <c r="X201" i="1" s="1"/>
  <c r="Y201" i="1" s="1"/>
  <c r="I194" i="1"/>
  <c r="W46" i="1"/>
  <c r="X46" i="1" s="1"/>
  <c r="Y46" i="1" s="1"/>
  <c r="Q46" i="1"/>
  <c r="H124" i="1"/>
  <c r="W156" i="1"/>
  <c r="X156" i="1" s="1"/>
  <c r="Y156" i="1" s="1"/>
  <c r="R156" i="1"/>
  <c r="BO69" i="1"/>
  <c r="BA69" i="1"/>
  <c r="BB69" i="1" s="1"/>
  <c r="BC69" i="1" s="1"/>
  <c r="H127" i="1"/>
  <c r="BP110" i="1"/>
  <c r="BA189" i="1"/>
  <c r="BB189" i="1" s="1"/>
  <c r="BC189" i="1" s="1"/>
  <c r="BO189" i="1"/>
  <c r="BZ189" i="1" s="1"/>
  <c r="BP165" i="1"/>
  <c r="BK165" i="1"/>
  <c r="BL165" i="1" s="1"/>
  <c r="BM165" i="1" s="1"/>
  <c r="BO26" i="1"/>
  <c r="AG26" i="1"/>
  <c r="AH26" i="1" s="1"/>
  <c r="AI26" i="1" s="1"/>
  <c r="I270" i="1"/>
  <c r="N270" i="1"/>
  <c r="O270" i="1" s="1"/>
  <c r="P270" i="1" s="1"/>
  <c r="Q118" i="1"/>
  <c r="W118" i="1"/>
  <c r="X118" i="1" s="1"/>
  <c r="Y118" i="1" s="1"/>
  <c r="I170" i="1"/>
  <c r="N170" i="1"/>
  <c r="O170" i="1" s="1"/>
  <c r="P170" i="1" s="1"/>
  <c r="W142" i="1"/>
  <c r="X142" i="1" s="1"/>
  <c r="Y142" i="1" s="1"/>
  <c r="R142" i="1"/>
  <c r="W157" i="1"/>
  <c r="X157" i="1" s="1"/>
  <c r="Y157" i="1" s="1"/>
  <c r="Q157" i="1"/>
  <c r="W252" i="1"/>
  <c r="X252" i="1" s="1"/>
  <c r="Y252" i="1" s="1"/>
  <c r="Q252" i="1"/>
  <c r="R234" i="1"/>
  <c r="W234" i="1"/>
  <c r="X234" i="1" s="1"/>
  <c r="Y234" i="1" s="1"/>
  <c r="H220" i="1"/>
  <c r="BO208" i="1"/>
  <c r="BZ208" i="1" s="1"/>
  <c r="W208" i="1"/>
  <c r="X208" i="1" s="1"/>
  <c r="Y208" i="1" s="1"/>
  <c r="BO144" i="1"/>
  <c r="BZ144" i="1" s="1"/>
  <c r="R76" i="1"/>
  <c r="BN76" i="1" s="1"/>
  <c r="W76" i="1"/>
  <c r="X76" i="1" s="1"/>
  <c r="Y76" i="1" s="1"/>
  <c r="BP38" i="1"/>
  <c r="BK38" i="1"/>
  <c r="BL38" i="1" s="1"/>
  <c r="BM38" i="1" s="1"/>
  <c r="BO30" i="1"/>
  <c r="BA30" i="1"/>
  <c r="BB30" i="1" s="1"/>
  <c r="BC30" i="1" s="1"/>
  <c r="I232" i="1"/>
  <c r="N232" i="1"/>
  <c r="O232" i="1" s="1"/>
  <c r="P232" i="1" s="1"/>
  <c r="AG230" i="1"/>
  <c r="AH230" i="1" s="1"/>
  <c r="AI230" i="1" s="1"/>
  <c r="W186" i="1"/>
  <c r="X186" i="1" s="1"/>
  <c r="Y186" i="1" s="1"/>
  <c r="R186" i="1"/>
  <c r="BP160" i="1"/>
  <c r="BK160" i="1"/>
  <c r="BL160" i="1" s="1"/>
  <c r="BM160" i="1" s="1"/>
  <c r="H40" i="1"/>
  <c r="BK171" i="1"/>
  <c r="BL171" i="1" s="1"/>
  <c r="BM171" i="1" s="1"/>
  <c r="BA91" i="1"/>
  <c r="BB91" i="1" s="1"/>
  <c r="BC91" i="1" s="1"/>
  <c r="H75" i="1"/>
  <c r="W11" i="1"/>
  <c r="X11" i="1" s="1"/>
  <c r="Y11" i="1" s="1"/>
  <c r="R11" i="1"/>
  <c r="BN11" i="1" s="1"/>
  <c r="H159" i="1"/>
  <c r="BO159" i="1"/>
  <c r="BZ159" i="1" s="1"/>
  <c r="BK139" i="1"/>
  <c r="BL139" i="1" s="1"/>
  <c r="BM139" i="1" s="1"/>
  <c r="BK156" i="1"/>
  <c r="BL156" i="1" s="1"/>
  <c r="BM156" i="1" s="1"/>
  <c r="AG138" i="1"/>
  <c r="AH138" i="1" s="1"/>
  <c r="AI138" i="1" s="1"/>
  <c r="W138" i="1"/>
  <c r="X138" i="1" s="1"/>
  <c r="Y138" i="1" s="1"/>
  <c r="R138" i="1"/>
  <c r="BA161" i="1"/>
  <c r="BB161" i="1" s="1"/>
  <c r="BC161" i="1" s="1"/>
  <c r="BO45" i="1"/>
  <c r="AG45" i="1"/>
  <c r="AH45" i="1" s="1"/>
  <c r="AI45" i="1" s="1"/>
  <c r="BA259" i="1"/>
  <c r="BB259" i="1" s="1"/>
  <c r="BC259" i="1" s="1"/>
  <c r="I167" i="1"/>
  <c r="N167" i="1"/>
  <c r="O167" i="1" s="1"/>
  <c r="P167" i="1" s="1"/>
  <c r="BO271" i="1"/>
  <c r="BZ271" i="1" s="1"/>
  <c r="AG271" i="1"/>
  <c r="AH271" i="1" s="1"/>
  <c r="AI271" i="1" s="1"/>
  <c r="Q101" i="1"/>
  <c r="N64" i="1"/>
  <c r="O64" i="1" s="1"/>
  <c r="P64" i="1" s="1"/>
  <c r="AG218" i="1"/>
  <c r="AH218" i="1" s="1"/>
  <c r="AI218" i="1" s="1"/>
  <c r="I100" i="1"/>
  <c r="BN100" i="1" s="1"/>
  <c r="N100" i="1"/>
  <c r="O100" i="1" s="1"/>
  <c r="P100" i="1" s="1"/>
  <c r="H55" i="1"/>
  <c r="BO55" i="1"/>
  <c r="H264" i="1"/>
  <c r="I71" i="1"/>
  <c r="BN71" i="1" s="1"/>
  <c r="BO268" i="1"/>
  <c r="BZ268" i="1" s="1"/>
  <c r="BK268" i="1"/>
  <c r="BL268" i="1" s="1"/>
  <c r="BM268" i="1" s="1"/>
  <c r="BO256" i="1"/>
  <c r="BZ256" i="1" s="1"/>
  <c r="AG256" i="1"/>
  <c r="AH256" i="1" s="1"/>
  <c r="AI256" i="1" s="1"/>
  <c r="W24" i="1"/>
  <c r="X24" i="1" s="1"/>
  <c r="Y24" i="1" s="1"/>
  <c r="R24" i="1"/>
  <c r="BN24" i="1" s="1"/>
  <c r="W182" i="1"/>
  <c r="X182" i="1" s="1"/>
  <c r="Y182" i="1" s="1"/>
  <c r="R182" i="1"/>
  <c r="I193" i="1"/>
  <c r="N193" i="1"/>
  <c r="O193" i="1" s="1"/>
  <c r="P193" i="1" s="1"/>
  <c r="BA59" i="1"/>
  <c r="BB59" i="1" s="1"/>
  <c r="BC59" i="1" s="1"/>
  <c r="I156" i="1"/>
  <c r="N156" i="1"/>
  <c r="O156" i="1" s="1"/>
  <c r="P156" i="1" s="1"/>
  <c r="BA58" i="1"/>
  <c r="BB58" i="1" s="1"/>
  <c r="BC58" i="1" s="1"/>
  <c r="H123" i="1"/>
  <c r="R111" i="1"/>
  <c r="BN111" i="1" s="1"/>
  <c r="W111" i="1"/>
  <c r="X111" i="1" s="1"/>
  <c r="Y111" i="1" s="1"/>
  <c r="R99" i="1"/>
  <c r="BN99" i="1" s="1"/>
  <c r="W99" i="1"/>
  <c r="X99" i="1" s="1"/>
  <c r="Y99" i="1" s="1"/>
  <c r="AR181" i="1"/>
  <c r="AS181" i="1" s="1"/>
  <c r="AR86" i="1"/>
  <c r="AS86" i="1" s="1"/>
  <c r="BK14" i="1"/>
  <c r="BL14" i="1" s="1"/>
  <c r="BM14" i="1" s="1"/>
  <c r="BO14" i="1"/>
  <c r="BP97" i="1"/>
  <c r="BA120" i="1"/>
  <c r="BB120" i="1" s="1"/>
  <c r="BC120" i="1" s="1"/>
  <c r="BO162" i="1"/>
  <c r="BZ162" i="1" s="1"/>
  <c r="AG162" i="1"/>
  <c r="AH162" i="1" s="1"/>
  <c r="AI162" i="1" s="1"/>
  <c r="H236" i="1"/>
  <c r="BO236" i="1"/>
  <c r="BZ236" i="1" s="1"/>
  <c r="H24" i="1"/>
  <c r="N273" i="1"/>
  <c r="O273" i="1" s="1"/>
  <c r="P273" i="1" s="1"/>
  <c r="Q95" i="1"/>
  <c r="W95" i="1"/>
  <c r="X95" i="1" s="1"/>
  <c r="Y95" i="1" s="1"/>
  <c r="W19" i="1"/>
  <c r="X19" i="1" s="1"/>
  <c r="Y19" i="1" s="1"/>
  <c r="H240" i="1"/>
  <c r="H86" i="1"/>
  <c r="H182" i="1"/>
  <c r="BO182" i="1"/>
  <c r="BZ182" i="1" s="1"/>
  <c r="BP274" i="1"/>
  <c r="H266" i="1"/>
  <c r="BA178" i="1"/>
  <c r="BB178" i="1" s="1"/>
  <c r="BC178" i="1" s="1"/>
  <c r="H36" i="1"/>
  <c r="BO36" i="1"/>
  <c r="BA37" i="1"/>
  <c r="BB37" i="1" s="1"/>
  <c r="BC37" i="1" s="1"/>
  <c r="Q266" i="1"/>
  <c r="Q208" i="1"/>
  <c r="N201" i="1"/>
  <c r="O201" i="1" s="1"/>
  <c r="P201" i="1" s="1"/>
  <c r="N161" i="1"/>
  <c r="O161" i="1" s="1"/>
  <c r="P161" i="1" s="1"/>
  <c r="N72" i="1"/>
  <c r="O72" i="1" s="1"/>
  <c r="P72" i="1" s="1"/>
  <c r="BP268" i="1"/>
  <c r="BP13" i="1"/>
  <c r="BO191" i="1"/>
  <c r="BZ191" i="1" s="1"/>
  <c r="BO28" i="1"/>
  <c r="BO131" i="1"/>
  <c r="BO235" i="1"/>
  <c r="BZ235" i="1" s="1"/>
  <c r="BA4" i="1"/>
  <c r="BB4" i="1" s="1"/>
  <c r="BK106" i="1"/>
  <c r="BL106" i="1" s="1"/>
  <c r="BM106" i="1" s="1"/>
  <c r="BO149" i="1"/>
  <c r="BZ149" i="1" s="1"/>
  <c r="BA9" i="1"/>
  <c r="BB9" i="1" s="1"/>
  <c r="BC9" i="1" s="1"/>
  <c r="BO200" i="1"/>
  <c r="BZ200" i="1" s="1"/>
  <c r="BK16" i="1"/>
  <c r="BL16" i="1" s="1"/>
  <c r="BM16" i="1" s="1"/>
  <c r="BA255" i="1"/>
  <c r="BB255" i="1" s="1"/>
  <c r="BC255" i="1" s="1"/>
  <c r="BA199" i="1"/>
  <c r="BB199" i="1" s="1"/>
  <c r="BC199" i="1" s="1"/>
  <c r="BA119" i="1"/>
  <c r="BB119" i="1" s="1"/>
  <c r="BC119" i="1" s="1"/>
  <c r="BA83" i="1"/>
  <c r="BB83" i="1" s="1"/>
  <c r="BC83" i="1" s="1"/>
  <c r="BO60" i="1"/>
  <c r="W193" i="1"/>
  <c r="X193" i="1" s="1"/>
  <c r="Y193" i="1" s="1"/>
  <c r="AG170" i="1"/>
  <c r="AH170" i="1" s="1"/>
  <c r="AI170" i="1" s="1"/>
  <c r="AG12" i="1"/>
  <c r="AH12" i="1" s="1"/>
  <c r="AI12" i="1" s="1"/>
  <c r="BK167" i="1"/>
  <c r="BL167" i="1" s="1"/>
  <c r="BM167" i="1" s="1"/>
  <c r="BO56" i="1"/>
  <c r="BO31" i="1"/>
  <c r="W211" i="1"/>
  <c r="X211" i="1" s="1"/>
  <c r="Y211" i="1" s="1"/>
  <c r="BP59" i="1"/>
  <c r="BA226" i="1"/>
  <c r="BB226" i="1" s="1"/>
  <c r="BC226" i="1" s="1"/>
  <c r="BA134" i="1"/>
  <c r="BB134" i="1" s="1"/>
  <c r="BC134" i="1" s="1"/>
  <c r="BK253" i="1"/>
  <c r="BL253" i="1" s="1"/>
  <c r="BM253" i="1" s="1"/>
  <c r="BA21" i="1"/>
  <c r="BB21" i="1" s="1"/>
  <c r="BC21" i="1" s="1"/>
  <c r="BK240" i="1"/>
  <c r="BL240" i="1" s="1"/>
  <c r="BM240" i="1" s="1"/>
  <c r="AR172" i="1"/>
  <c r="AS172" i="1" s="1"/>
  <c r="BA44" i="1"/>
  <c r="BB44" i="1" s="1"/>
  <c r="BC44" i="1" s="1"/>
  <c r="BK28" i="1"/>
  <c r="BL28" i="1" s="1"/>
  <c r="BM28" i="1" s="1"/>
  <c r="BK275" i="1"/>
  <c r="BL275" i="1" s="1"/>
  <c r="BM275" i="1" s="1"/>
  <c r="BO35" i="1"/>
  <c r="AG24" i="1"/>
  <c r="AH24" i="1" s="1"/>
  <c r="AI24" i="1" s="1"/>
  <c r="AG215" i="1"/>
  <c r="AH215" i="1" s="1"/>
  <c r="AI215" i="1" s="1"/>
  <c r="BO259" i="1"/>
  <c r="BZ259" i="1" s="1"/>
  <c r="BO73" i="1"/>
  <c r="BA157" i="1"/>
  <c r="BB157" i="1" s="1"/>
  <c r="BC157" i="1" s="1"/>
  <c r="BK47" i="1"/>
  <c r="BL47" i="1" s="1"/>
  <c r="BM47" i="1" s="1"/>
  <c r="BO178" i="1"/>
  <c r="BZ178" i="1" s="1"/>
  <c r="BO23" i="1"/>
  <c r="BZ23" i="1" s="1"/>
  <c r="BP7" i="1"/>
  <c r="BP155" i="1"/>
  <c r="BO255" i="1"/>
  <c r="BZ255" i="1" s="1"/>
  <c r="BO135" i="1"/>
  <c r="BP166" i="1"/>
  <c r="BO215" i="1"/>
  <c r="BZ215" i="1" s="1"/>
  <c r="BO132" i="1"/>
  <c r="W126" i="1"/>
  <c r="X126" i="1" s="1"/>
  <c r="Y126" i="1" s="1"/>
  <c r="W265" i="1"/>
  <c r="X265" i="1" s="1"/>
  <c r="Y265" i="1" s="1"/>
  <c r="BA263" i="1"/>
  <c r="BB263" i="1" s="1"/>
  <c r="BC263" i="1" s="1"/>
  <c r="BA193" i="1"/>
  <c r="BB193" i="1" s="1"/>
  <c r="BC193" i="1" s="1"/>
  <c r="BA185" i="1"/>
  <c r="BB185" i="1" s="1"/>
  <c r="BC185" i="1" s="1"/>
  <c r="BK129" i="1"/>
  <c r="BL129" i="1" s="1"/>
  <c r="BM129" i="1" s="1"/>
  <c r="AG200" i="1"/>
  <c r="AH200" i="1" s="1"/>
  <c r="AI200" i="1" s="1"/>
  <c r="W9" i="1"/>
  <c r="X9" i="1" s="1"/>
  <c r="Y9" i="1" s="1"/>
  <c r="BK124" i="1"/>
  <c r="BL124" i="1" s="1"/>
  <c r="BM124" i="1" s="1"/>
  <c r="W72" i="1"/>
  <c r="X72" i="1" s="1"/>
  <c r="Y72" i="1" s="1"/>
  <c r="BA62" i="1"/>
  <c r="BA257" i="1"/>
  <c r="BB257" i="1" s="1"/>
  <c r="BC257" i="1" s="1"/>
  <c r="AG81" i="1"/>
  <c r="AH81" i="1" s="1"/>
  <c r="AI81" i="1" s="1"/>
  <c r="BK71" i="1"/>
  <c r="BL71" i="1" s="1"/>
  <c r="BM71" i="1" s="1"/>
  <c r="BA41" i="1"/>
  <c r="BB41" i="1" s="1"/>
  <c r="BC41" i="1" s="1"/>
  <c r="BO33" i="1"/>
  <c r="BA269" i="1"/>
  <c r="BB269" i="1" s="1"/>
  <c r="BC269" i="1" s="1"/>
  <c r="BA209" i="1"/>
  <c r="BB209" i="1" s="1"/>
  <c r="BC209" i="1" s="1"/>
  <c r="BA270" i="1"/>
  <c r="BB270" i="1" s="1"/>
  <c r="BC270" i="1" s="1"/>
  <c r="BK172" i="1"/>
  <c r="BL172" i="1" s="1"/>
  <c r="BM172" i="1" s="1"/>
  <c r="BK76" i="1"/>
  <c r="BL76" i="1" s="1"/>
  <c r="BM76" i="1" s="1"/>
  <c r="AG242" i="1"/>
  <c r="AH242" i="1" s="1"/>
  <c r="AI242" i="1" s="1"/>
  <c r="W70" i="1"/>
  <c r="X70" i="1" s="1"/>
  <c r="Y70" i="1" s="1"/>
  <c r="BK198" i="1"/>
  <c r="BL198" i="1" s="1"/>
  <c r="BM198" i="1" s="1"/>
  <c r="W203" i="1"/>
  <c r="X203" i="1" s="1"/>
  <c r="Y203" i="1" s="1"/>
  <c r="W23" i="1"/>
  <c r="X23" i="1" s="1"/>
  <c r="Y23" i="1" s="1"/>
  <c r="W68" i="1"/>
  <c r="X68" i="1" s="1"/>
  <c r="Y68" i="1" s="1"/>
  <c r="BO214" i="1"/>
  <c r="BZ214" i="1" s="1"/>
  <c r="AG29" i="1"/>
  <c r="AH29" i="1" s="1"/>
  <c r="AI29" i="1" s="1"/>
  <c r="BO201" i="1"/>
  <c r="BZ201" i="1" s="1"/>
  <c r="BA8" i="1"/>
  <c r="BB8" i="1" s="1"/>
  <c r="BC8" i="1" s="1"/>
  <c r="BK237" i="1"/>
  <c r="BL237" i="1" s="1"/>
  <c r="BM237" i="1" s="1"/>
  <c r="AG141" i="1"/>
  <c r="AH141" i="1" s="1"/>
  <c r="AI141" i="1" s="1"/>
  <c r="BK277" i="1"/>
  <c r="BL277" i="1" s="1"/>
  <c r="BM277" i="1" s="1"/>
  <c r="BK269" i="1"/>
  <c r="BL269" i="1" s="1"/>
  <c r="BM269" i="1" s="1"/>
  <c r="BK245" i="1"/>
  <c r="BL245" i="1" s="1"/>
  <c r="BM245" i="1" s="1"/>
  <c r="AG193" i="1"/>
  <c r="AH193" i="1" s="1"/>
  <c r="AI193" i="1" s="1"/>
  <c r="BA81" i="1"/>
  <c r="BB81" i="1" s="1"/>
  <c r="BC81" i="1" s="1"/>
  <c r="BK13" i="1"/>
  <c r="BL13" i="1" s="1"/>
  <c r="BM13" i="1" s="1"/>
  <c r="BK31" i="1"/>
  <c r="BL31" i="1" s="1"/>
  <c r="BM31" i="1" s="1"/>
  <c r="BA246" i="1"/>
  <c r="BB246" i="1" s="1"/>
  <c r="BC246" i="1" s="1"/>
  <c r="AG156" i="1"/>
  <c r="AH156" i="1" s="1"/>
  <c r="AI156" i="1" s="1"/>
  <c r="BK3" i="1"/>
  <c r="K27" i="8" s="1"/>
  <c r="BK157" i="1"/>
  <c r="BL157" i="1" s="1"/>
  <c r="BM157" i="1" s="1"/>
  <c r="BP224" i="1"/>
  <c r="BA56" i="1"/>
  <c r="BB56" i="1" s="1"/>
  <c r="BC56" i="1" s="1"/>
  <c r="BO79" i="1"/>
  <c r="BP101" i="1"/>
  <c r="BA252" i="1"/>
  <c r="BB252" i="1" s="1"/>
  <c r="BC252" i="1" s="1"/>
  <c r="BP10" i="1"/>
  <c r="BP213" i="1"/>
  <c r="BP169" i="1"/>
  <c r="BP237" i="1"/>
  <c r="W63" i="1"/>
  <c r="X63" i="1" s="1"/>
  <c r="Y63" i="1" s="1"/>
  <c r="BP263" i="1"/>
  <c r="BP277" i="1"/>
  <c r="BP257" i="1"/>
  <c r="BP174" i="1"/>
  <c r="BP209" i="1"/>
  <c r="BP148" i="1"/>
  <c r="BP211" i="1"/>
  <c r="BO203" i="1"/>
  <c r="BZ203" i="1" s="1"/>
  <c r="BP193" i="1"/>
  <c r="AG185" i="1"/>
  <c r="AH185" i="1" s="1"/>
  <c r="AI185" i="1" s="1"/>
  <c r="BA179" i="1"/>
  <c r="BB179" i="1" s="1"/>
  <c r="BC179" i="1" s="1"/>
  <c r="BP133" i="1"/>
  <c r="BK92" i="1"/>
  <c r="BL92" i="1" s="1"/>
  <c r="BM92" i="1" s="1"/>
  <c r="BA121" i="1"/>
  <c r="BB121" i="1" s="1"/>
  <c r="BC121" i="1" s="1"/>
  <c r="AG99" i="1"/>
  <c r="AH99" i="1" s="1"/>
  <c r="AI99" i="1" s="1"/>
  <c r="BO266" i="1"/>
  <c r="BZ266" i="1" s="1"/>
  <c r="BO158" i="1"/>
  <c r="BZ158" i="1" s="1"/>
  <c r="BP58" i="1"/>
  <c r="BP57" i="1"/>
  <c r="BA220" i="1"/>
  <c r="BB220" i="1" s="1"/>
  <c r="BC220" i="1" s="1"/>
  <c r="BP114" i="1"/>
  <c r="BP34" i="1"/>
  <c r="BP214" i="1"/>
  <c r="BA128" i="1"/>
  <c r="BB128" i="1" s="1"/>
  <c r="BC128" i="1" s="1"/>
  <c r="BP137" i="1"/>
  <c r="BP109" i="1"/>
  <c r="BP271" i="1"/>
  <c r="BP177" i="1"/>
  <c r="BK205" i="1"/>
  <c r="BL205" i="1" s="1"/>
  <c r="BM205" i="1" s="1"/>
  <c r="BP205" i="1"/>
  <c r="BP72" i="1"/>
  <c r="BP258" i="1"/>
  <c r="BP228" i="1"/>
  <c r="BP267" i="1"/>
  <c r="N272" i="1"/>
  <c r="O272" i="1" s="1"/>
  <c r="P272" i="1" s="1"/>
  <c r="N196" i="1"/>
  <c r="O196" i="1" s="1"/>
  <c r="P196" i="1" s="1"/>
  <c r="N155" i="1"/>
  <c r="O155" i="1" s="1"/>
  <c r="P155" i="1" s="1"/>
  <c r="N103" i="1"/>
  <c r="O103" i="1" s="1"/>
  <c r="P103" i="1" s="1"/>
  <c r="AG146" i="1"/>
  <c r="AH146" i="1" s="1"/>
  <c r="AI146" i="1" s="1"/>
  <c r="BK203" i="1"/>
  <c r="BL203" i="1" s="1"/>
  <c r="BM203" i="1" s="1"/>
  <c r="BA80" i="1"/>
  <c r="BB80" i="1" s="1"/>
  <c r="BC80" i="1" s="1"/>
  <c r="BO141" i="1"/>
  <c r="BZ141" i="1" s="1"/>
  <c r="BO13" i="1"/>
  <c r="BO242" i="1"/>
  <c r="BZ242" i="1" s="1"/>
  <c r="BP32" i="1"/>
  <c r="BP23" i="1"/>
  <c r="BP92" i="1"/>
  <c r="BP28" i="1"/>
  <c r="BP107" i="1"/>
  <c r="BP103" i="1"/>
  <c r="BP73" i="1"/>
  <c r="BP254" i="1"/>
  <c r="BP134" i="1"/>
  <c r="BP42" i="1"/>
  <c r="BP269" i="1"/>
  <c r="BP248" i="1"/>
  <c r="BP117" i="1"/>
  <c r="N135" i="1"/>
  <c r="O135" i="1" s="1"/>
  <c r="P135" i="1" s="1"/>
  <c r="N131" i="1"/>
  <c r="O131" i="1" s="1"/>
  <c r="P131" i="1" s="1"/>
  <c r="N59" i="1"/>
  <c r="O59" i="1" s="1"/>
  <c r="P59" i="1" s="1"/>
  <c r="N7" i="1"/>
  <c r="O7" i="1" s="1"/>
  <c r="P7" i="1" s="1"/>
  <c r="BA35" i="1"/>
  <c r="BB35" i="1" s="1"/>
  <c r="BC35" i="1" s="1"/>
  <c r="BA233" i="1"/>
  <c r="BB233" i="1" s="1"/>
  <c r="BC233" i="1" s="1"/>
  <c r="BP14" i="1"/>
  <c r="BP149" i="1"/>
  <c r="BP192" i="1"/>
  <c r="BP241" i="1"/>
  <c r="K15" i="8"/>
  <c r="W31" i="1"/>
  <c r="X31" i="1" s="1"/>
  <c r="Y31" i="1" s="1"/>
  <c r="W56" i="1"/>
  <c r="X56" i="1" s="1"/>
  <c r="Y56" i="1" s="1"/>
  <c r="N56" i="1"/>
  <c r="O56" i="1" s="1"/>
  <c r="P56" i="1" s="1"/>
  <c r="BP56" i="1"/>
  <c r="W48" i="1"/>
  <c r="X48" i="1" s="1"/>
  <c r="Y48" i="1" s="1"/>
  <c r="W32" i="1"/>
  <c r="X32" i="1" s="1"/>
  <c r="Y32" i="1" s="1"/>
  <c r="N119" i="1"/>
  <c r="O119" i="1" s="1"/>
  <c r="P119" i="1" s="1"/>
  <c r="BP119" i="1"/>
  <c r="N31" i="1"/>
  <c r="O31" i="1" s="1"/>
  <c r="P31" i="1" s="1"/>
  <c r="BP31" i="1"/>
  <c r="N136" i="1"/>
  <c r="O136" i="1" s="1"/>
  <c r="P136" i="1" s="1"/>
  <c r="BP136" i="1"/>
  <c r="W107" i="1"/>
  <c r="X107" i="1" s="1"/>
  <c r="Y107" i="1" s="1"/>
  <c r="BK190" i="1"/>
  <c r="BL190" i="1" s="1"/>
  <c r="BM190" i="1" s="1"/>
  <c r="BP190" i="1"/>
  <c r="BA261" i="1"/>
  <c r="BB261" i="1" s="1"/>
  <c r="BC261" i="1" s="1"/>
  <c r="BP261" i="1"/>
  <c r="BK73" i="1"/>
  <c r="BL73" i="1" s="1"/>
  <c r="BM73" i="1" s="1"/>
  <c r="BP135" i="1"/>
  <c r="BK95" i="1"/>
  <c r="BL95" i="1" s="1"/>
  <c r="BM95" i="1" s="1"/>
  <c r="N260" i="1"/>
  <c r="O260" i="1" s="1"/>
  <c r="P260" i="1" s="1"/>
  <c r="BP260" i="1"/>
  <c r="BO107" i="1"/>
  <c r="AG70" i="1"/>
  <c r="AH70" i="1" s="1"/>
  <c r="AI70" i="1" s="1"/>
  <c r="BO265" i="1"/>
  <c r="BZ265" i="1" s="1"/>
  <c r="AG41" i="1"/>
  <c r="AH41" i="1" s="1"/>
  <c r="AI41" i="1" s="1"/>
  <c r="AG152" i="1"/>
  <c r="AH152" i="1" s="1"/>
  <c r="AI152" i="1" s="1"/>
  <c r="BP152" i="1"/>
  <c r="BP229" i="1"/>
  <c r="BP186" i="1"/>
  <c r="BP245" i="1"/>
  <c r="BP167" i="1"/>
  <c r="BP226" i="1"/>
  <c r="BP183" i="1"/>
  <c r="BP22" i="1"/>
  <c r="BP225" i="1"/>
  <c r="BP83" i="1"/>
  <c r="BP275" i="1"/>
  <c r="BP143" i="1"/>
  <c r="BP201" i="1"/>
  <c r="BP198" i="1"/>
  <c r="BP88" i="1"/>
  <c r="BP273" i="1"/>
  <c r="BP27" i="1"/>
  <c r="BP180" i="1"/>
  <c r="BP60" i="1"/>
  <c r="BP265" i="1"/>
  <c r="BP90" i="1"/>
  <c r="BP185" i="1"/>
  <c r="BP118" i="1"/>
  <c r="BP238" i="1"/>
  <c r="BP81" i="1"/>
  <c r="BP242" i="1"/>
  <c r="BP181" i="1"/>
  <c r="BP234" i="1"/>
  <c r="BP170" i="1"/>
  <c r="BP128" i="1"/>
  <c r="BP40" i="1"/>
  <c r="BP65" i="1"/>
  <c r="BP138" i="1"/>
  <c r="BP200" i="1"/>
  <c r="BP96" i="1"/>
  <c r="BP122" i="1"/>
  <c r="AG181" i="1"/>
  <c r="AH181" i="1" s="1"/>
  <c r="AI181" i="1" s="1"/>
  <c r="BO18" i="1"/>
  <c r="W125" i="1"/>
  <c r="X125" i="1" s="1"/>
  <c r="Y125" i="1" s="1"/>
  <c r="N141" i="1"/>
  <c r="O141" i="1" s="1"/>
  <c r="P141" i="1" s="1"/>
  <c r="BP141" i="1"/>
  <c r="W8" i="1"/>
  <c r="X8" i="1" s="1"/>
  <c r="Y8" i="1" s="1"/>
  <c r="BK141" i="1"/>
  <c r="BL141" i="1" s="1"/>
  <c r="BM141" i="1" s="1"/>
  <c r="N67" i="1"/>
  <c r="O67" i="1" s="1"/>
  <c r="P67" i="1" s="1"/>
  <c r="BP67" i="1"/>
  <c r="BA245" i="1"/>
  <c r="BB245" i="1" s="1"/>
  <c r="BC245" i="1" s="1"/>
  <c r="W185" i="1"/>
  <c r="X185" i="1" s="1"/>
  <c r="Y185" i="1" s="1"/>
  <c r="W123" i="1"/>
  <c r="X123" i="1" s="1"/>
  <c r="Y123" i="1" s="1"/>
  <c r="BA238" i="1"/>
  <c r="BB238" i="1" s="1"/>
  <c r="BC238" i="1" s="1"/>
  <c r="BA243" i="1"/>
  <c r="BB243" i="1" s="1"/>
  <c r="BC243" i="1" s="1"/>
  <c r="BK115" i="1"/>
  <c r="BL115" i="1" s="1"/>
  <c r="BM115" i="1" s="1"/>
  <c r="N158" i="1"/>
  <c r="O158" i="1" s="1"/>
  <c r="P158" i="1" s="1"/>
  <c r="BP158" i="1"/>
  <c r="AG89" i="1"/>
  <c r="AH89" i="1" s="1"/>
  <c r="AI89" i="1" s="1"/>
  <c r="W86" i="1"/>
  <c r="X86" i="1" s="1"/>
  <c r="Y86" i="1" s="1"/>
  <c r="AG124" i="1"/>
  <c r="AH124" i="1" s="1"/>
  <c r="AI124" i="1" s="1"/>
  <c r="BA254" i="1"/>
  <c r="BB254" i="1" s="1"/>
  <c r="BC254" i="1" s="1"/>
  <c r="BA156" i="1"/>
  <c r="BB156" i="1" s="1"/>
  <c r="BC156" i="1" s="1"/>
  <c r="BA72" i="1"/>
  <c r="BB72" i="1" s="1"/>
  <c r="BC72" i="1" s="1"/>
  <c r="BP243" i="1"/>
  <c r="BA225" i="1"/>
  <c r="BB225" i="1" s="1"/>
  <c r="BC225" i="1" s="1"/>
  <c r="AR225" i="1"/>
  <c r="AS225" i="1" s="1"/>
  <c r="BK169" i="1"/>
  <c r="BL169" i="1" s="1"/>
  <c r="BM169" i="1" s="1"/>
  <c r="BO157" i="1"/>
  <c r="BZ157" i="1" s="1"/>
  <c r="BK123" i="1"/>
  <c r="BL123" i="1" s="1"/>
  <c r="BM123" i="1" s="1"/>
  <c r="BK111" i="1"/>
  <c r="BL111" i="1" s="1"/>
  <c r="BM111" i="1" s="1"/>
  <c r="BP111" i="1"/>
  <c r="BK99" i="1"/>
  <c r="BL99" i="1" s="1"/>
  <c r="BM99" i="1" s="1"/>
  <c r="W81" i="1"/>
  <c r="X81" i="1" s="1"/>
  <c r="Y81" i="1" s="1"/>
  <c r="W49" i="1"/>
  <c r="X49" i="1" s="1"/>
  <c r="Y49" i="1" s="1"/>
  <c r="BK41" i="1"/>
  <c r="BL41" i="1" s="1"/>
  <c r="BM41" i="1" s="1"/>
  <c r="AG9" i="1"/>
  <c r="AH9" i="1" s="1"/>
  <c r="AI9" i="1" s="1"/>
  <c r="AR275" i="1"/>
  <c r="AS275" i="1" s="1"/>
  <c r="BK259" i="1"/>
  <c r="BL259" i="1" s="1"/>
  <c r="BM259" i="1" s="1"/>
  <c r="BP50" i="1"/>
  <c r="N210" i="1"/>
  <c r="O210" i="1" s="1"/>
  <c r="P210" i="1" s="1"/>
  <c r="BP210" i="1"/>
  <c r="BA170" i="1"/>
  <c r="BB170" i="1" s="1"/>
  <c r="BC170" i="1" s="1"/>
  <c r="BK142" i="1"/>
  <c r="BL142" i="1" s="1"/>
  <c r="BM142" i="1" s="1"/>
  <c r="W149" i="1"/>
  <c r="X149" i="1" s="1"/>
  <c r="Y149" i="1" s="1"/>
  <c r="BK105" i="1"/>
  <c r="BL105" i="1" s="1"/>
  <c r="BM105" i="1" s="1"/>
  <c r="BK77" i="1"/>
  <c r="BL77" i="1" s="1"/>
  <c r="BM77" i="1" s="1"/>
  <c r="BO248" i="1"/>
  <c r="BZ248" i="1" s="1"/>
  <c r="BA24" i="1"/>
  <c r="BB24" i="1" s="1"/>
  <c r="BC24" i="1" s="1"/>
  <c r="BK243" i="1"/>
  <c r="BL243" i="1" s="1"/>
  <c r="BM243" i="1" s="1"/>
  <c r="BA151" i="1"/>
  <c r="BB151" i="1" s="1"/>
  <c r="BC151" i="1" s="1"/>
  <c r="BA127" i="1"/>
  <c r="BB127" i="1" s="1"/>
  <c r="BC127" i="1" s="1"/>
  <c r="BA67" i="1"/>
  <c r="BB67" i="1" s="1"/>
  <c r="BC67" i="1" s="1"/>
  <c r="AG231" i="1"/>
  <c r="AH231" i="1" s="1"/>
  <c r="AI231" i="1" s="1"/>
  <c r="AG187" i="1"/>
  <c r="AH187" i="1" s="1"/>
  <c r="AI187" i="1" s="1"/>
  <c r="AG266" i="1"/>
  <c r="AH266" i="1" s="1"/>
  <c r="AI266" i="1" s="1"/>
  <c r="AG161" i="1"/>
  <c r="AH161" i="1" s="1"/>
  <c r="AI161" i="1" s="1"/>
  <c r="AG236" i="1"/>
  <c r="AH236" i="1" s="1"/>
  <c r="AI236" i="1" s="1"/>
  <c r="BO116" i="1"/>
  <c r="BP162" i="1"/>
  <c r="W245" i="1"/>
  <c r="X245" i="1" s="1"/>
  <c r="Y245" i="1" s="1"/>
  <c r="N25" i="1"/>
  <c r="O25" i="1" s="1"/>
  <c r="P25" i="1" s="1"/>
  <c r="BP25" i="1"/>
  <c r="N157" i="1"/>
  <c r="O157" i="1" s="1"/>
  <c r="P157" i="1" s="1"/>
  <c r="BP157" i="1"/>
  <c r="AG258" i="1"/>
  <c r="AH258" i="1" s="1"/>
  <c r="AI258" i="1" s="1"/>
  <c r="AG212" i="1"/>
  <c r="AH212" i="1" s="1"/>
  <c r="AI212" i="1" s="1"/>
  <c r="N208" i="1"/>
  <c r="O208" i="1" s="1"/>
  <c r="P208" i="1" s="1"/>
  <c r="BP208" i="1"/>
  <c r="AG184" i="1"/>
  <c r="AH184" i="1" s="1"/>
  <c r="AI184" i="1" s="1"/>
  <c r="W184" i="1"/>
  <c r="X184" i="1" s="1"/>
  <c r="Y184" i="1" s="1"/>
  <c r="N184" i="1"/>
  <c r="O184" i="1" s="1"/>
  <c r="P184" i="1" s="1"/>
  <c r="BP184" i="1"/>
  <c r="BA176" i="1"/>
  <c r="BB176" i="1" s="1"/>
  <c r="BC176" i="1" s="1"/>
  <c r="N172" i="1"/>
  <c r="O172" i="1" s="1"/>
  <c r="P172" i="1" s="1"/>
  <c r="BP172" i="1"/>
  <c r="AR166" i="1"/>
  <c r="AS166" i="1" s="1"/>
  <c r="W148" i="1"/>
  <c r="X148" i="1" s="1"/>
  <c r="Y148" i="1" s="1"/>
  <c r="W106" i="1"/>
  <c r="X106" i="1" s="1"/>
  <c r="Y106" i="1" s="1"/>
  <c r="BP106" i="1"/>
  <c r="AG90" i="1"/>
  <c r="AH90" i="1" s="1"/>
  <c r="AI90" i="1" s="1"/>
  <c r="BP64" i="1"/>
  <c r="AG50" i="1"/>
  <c r="AH50" i="1" s="1"/>
  <c r="AI50" i="1" s="1"/>
  <c r="BO42" i="1"/>
  <c r="BO34" i="1"/>
  <c r="BP18" i="1"/>
  <c r="AG270" i="1"/>
  <c r="AH270" i="1" s="1"/>
  <c r="AI270" i="1" s="1"/>
  <c r="BP270" i="1"/>
  <c r="BK236" i="1"/>
  <c r="BL236" i="1" s="1"/>
  <c r="BM236" i="1" s="1"/>
  <c r="BP232" i="1"/>
  <c r="W214" i="1"/>
  <c r="X214" i="1" s="1"/>
  <c r="Y214" i="1" s="1"/>
  <c r="BO198" i="1"/>
  <c r="BZ198" i="1" s="1"/>
  <c r="AR174" i="1"/>
  <c r="AS174" i="1" s="1"/>
  <c r="AR168" i="1"/>
  <c r="AS168" i="1" s="1"/>
  <c r="AG168" i="1"/>
  <c r="AH168" i="1" s="1"/>
  <c r="AI168" i="1" s="1"/>
  <c r="AG164" i="1"/>
  <c r="AH164" i="1" s="1"/>
  <c r="AI164" i="1" s="1"/>
  <c r="BA142" i="1"/>
  <c r="BB142" i="1" s="1"/>
  <c r="BC142" i="1" s="1"/>
  <c r="BP132" i="1"/>
  <c r="BK120" i="1"/>
  <c r="BL120" i="1" s="1"/>
  <c r="BM120" i="1" s="1"/>
  <c r="BA88" i="1"/>
  <c r="BB88" i="1" s="1"/>
  <c r="BC88" i="1" s="1"/>
  <c r="AG66" i="1"/>
  <c r="AH66" i="1" s="1"/>
  <c r="AI66" i="1" s="1"/>
  <c r="BK48" i="1"/>
  <c r="BL48" i="1" s="1"/>
  <c r="BM48" i="1" s="1"/>
  <c r="BO40" i="1"/>
  <c r="BK24" i="1"/>
  <c r="BL24" i="1" s="1"/>
  <c r="BM24" i="1" s="1"/>
  <c r="BA251" i="1"/>
  <c r="BB251" i="1" s="1"/>
  <c r="BC251" i="1" s="1"/>
  <c r="BK213" i="1"/>
  <c r="BL213" i="1" s="1"/>
  <c r="BM213" i="1" s="1"/>
  <c r="AG191" i="1"/>
  <c r="AH191" i="1" s="1"/>
  <c r="AI191" i="1" s="1"/>
  <c r="BA125" i="1"/>
  <c r="BB125" i="1" s="1"/>
  <c r="BC125" i="1" s="1"/>
  <c r="BO95" i="1"/>
  <c r="BP95" i="1"/>
  <c r="BA79" i="1"/>
  <c r="BB79" i="1" s="1"/>
  <c r="BC79" i="1" s="1"/>
  <c r="BK43" i="1"/>
  <c r="BL43" i="1" s="1"/>
  <c r="BM43" i="1" s="1"/>
  <c r="AG27" i="1"/>
  <c r="AH27" i="1" s="1"/>
  <c r="AI27" i="1" s="1"/>
  <c r="BK23" i="1"/>
  <c r="BL23" i="1" s="1"/>
  <c r="BM23" i="1" s="1"/>
  <c r="BP19" i="1"/>
  <c r="BP239" i="1"/>
  <c r="BK86" i="1"/>
  <c r="BL86" i="1" s="1"/>
  <c r="BM86" i="1" s="1"/>
  <c r="BA167" i="1"/>
  <c r="BB167" i="1" s="1"/>
  <c r="BC167" i="1" s="1"/>
  <c r="BP156" i="1"/>
  <c r="AG86" i="1"/>
  <c r="AH86" i="1" s="1"/>
  <c r="AI86" i="1" s="1"/>
  <c r="BP33" i="1"/>
  <c r="BA240" i="1"/>
  <c r="BB240" i="1" s="1"/>
  <c r="BC240" i="1" s="1"/>
  <c r="AG204" i="1"/>
  <c r="AH204" i="1" s="1"/>
  <c r="AI204" i="1" s="1"/>
  <c r="AR196" i="1"/>
  <c r="AS196" i="1" s="1"/>
  <c r="N46" i="1"/>
  <c r="O46" i="1" s="1"/>
  <c r="P46" i="1" s="1"/>
  <c r="BP46" i="1"/>
  <c r="BP161" i="1"/>
  <c r="BP235" i="1"/>
  <c r="BA163" i="1"/>
  <c r="BB163" i="1" s="1"/>
  <c r="BC163" i="1" s="1"/>
  <c r="AR154" i="1"/>
  <c r="AS154" i="1" s="1"/>
  <c r="BK84" i="1"/>
  <c r="BL84" i="1" s="1"/>
  <c r="BM84" i="1" s="1"/>
  <c r="BP145" i="1"/>
  <c r="BP164" i="1"/>
  <c r="BO92" i="1"/>
  <c r="BA201" i="1"/>
  <c r="BB201" i="1" s="1"/>
  <c r="BC201" i="1" s="1"/>
  <c r="BO185" i="1"/>
  <c r="BZ185" i="1" s="1"/>
  <c r="AG180" i="1"/>
  <c r="AH180" i="1" s="1"/>
  <c r="AI180" i="1" s="1"/>
  <c r="AR233" i="1"/>
  <c r="AS233" i="1" s="1"/>
  <c r="BO121" i="1"/>
  <c r="BK63" i="1"/>
  <c r="BL63" i="1" s="1"/>
  <c r="BM63" i="1" s="1"/>
  <c r="BO127" i="1"/>
  <c r="BZ127" i="1" s="1"/>
  <c r="BK208" i="1"/>
  <c r="BL208" i="1" s="1"/>
  <c r="BM208" i="1" s="1"/>
  <c r="BO184" i="1"/>
  <c r="BZ184" i="1" s="1"/>
  <c r="BO148" i="1"/>
  <c r="BZ148" i="1" s="1"/>
  <c r="BA106" i="1"/>
  <c r="BB106" i="1" s="1"/>
  <c r="BC106" i="1" s="1"/>
  <c r="BA132" i="1"/>
  <c r="BB132" i="1" s="1"/>
  <c r="BC132" i="1" s="1"/>
  <c r="BO253" i="1"/>
  <c r="BZ253" i="1" s="1"/>
  <c r="BO270" i="1"/>
  <c r="BZ270" i="1" s="1"/>
  <c r="BO272" i="1"/>
  <c r="BZ272" i="1" s="1"/>
  <c r="BO123" i="1"/>
  <c r="BA276" i="1"/>
  <c r="BB276" i="1" s="1"/>
  <c r="BC276" i="1" s="1"/>
  <c r="W7" i="1"/>
  <c r="X7" i="1" s="1"/>
  <c r="Y7" i="1" s="1"/>
  <c r="BO111" i="1"/>
  <c r="BO247" i="1"/>
  <c r="BZ247" i="1" s="1"/>
  <c r="BO171" i="1"/>
  <c r="BZ171" i="1" s="1"/>
  <c r="BO104" i="1"/>
  <c r="BK193" i="1"/>
  <c r="BL193" i="1" s="1"/>
  <c r="BM193" i="1" s="1"/>
  <c r="W127" i="1"/>
  <c r="X127" i="1" s="1"/>
  <c r="Y127" i="1" s="1"/>
  <c r="BA208" i="1"/>
  <c r="BB208" i="1" s="1"/>
  <c r="BC208" i="1" s="1"/>
  <c r="BO192" i="1"/>
  <c r="BZ192" i="1" s="1"/>
  <c r="BO112" i="1"/>
  <c r="BO188" i="1"/>
  <c r="BZ188" i="1" s="1"/>
  <c r="BO209" i="1"/>
  <c r="BZ209" i="1" s="1"/>
  <c r="BO77" i="1"/>
  <c r="W194" i="1"/>
  <c r="X194" i="1" s="1"/>
  <c r="Y194" i="1" s="1"/>
  <c r="N162" i="1"/>
  <c r="O162" i="1" s="1"/>
  <c r="P162" i="1" s="1"/>
  <c r="W198" i="1"/>
  <c r="X198" i="1" s="1"/>
  <c r="Y198" i="1" s="1"/>
  <c r="W145" i="1"/>
  <c r="X145" i="1" s="1"/>
  <c r="Y145" i="1" s="1"/>
  <c r="BO172" i="1"/>
  <c r="BZ172" i="1" s="1"/>
  <c r="BK162" i="1"/>
  <c r="BL162" i="1" s="1"/>
  <c r="BM162" i="1" s="1"/>
  <c r="AG148" i="1"/>
  <c r="AH148" i="1" s="1"/>
  <c r="AI148" i="1" s="1"/>
  <c r="BO106" i="1"/>
  <c r="AG98" i="1"/>
  <c r="AH98" i="1" s="1"/>
  <c r="AI98" i="1" s="1"/>
  <c r="BA64" i="1"/>
  <c r="BB64" i="1" s="1"/>
  <c r="BC64" i="1" s="1"/>
  <c r="BO64" i="1"/>
  <c r="AG30" i="1"/>
  <c r="AH30" i="1" s="1"/>
  <c r="AI30" i="1" s="1"/>
  <c r="N18" i="1"/>
  <c r="O18" i="1" s="1"/>
  <c r="P18" i="1" s="1"/>
  <c r="AR260" i="1"/>
  <c r="AS260" i="1" s="1"/>
  <c r="BO246" i="1"/>
  <c r="BZ246" i="1" s="1"/>
  <c r="BK232" i="1"/>
  <c r="BL232" i="1" s="1"/>
  <c r="BM232" i="1" s="1"/>
  <c r="AG214" i="1"/>
  <c r="AH214" i="1" s="1"/>
  <c r="AI214" i="1" s="1"/>
  <c r="BK170" i="1"/>
  <c r="BL170" i="1" s="1"/>
  <c r="BM170" i="1" s="1"/>
  <c r="BO150" i="1"/>
  <c r="BZ150" i="1" s="1"/>
  <c r="BK128" i="1"/>
  <c r="BL128" i="1" s="1"/>
  <c r="BM128" i="1" s="1"/>
  <c r="AG74" i="1"/>
  <c r="AH74" i="1" s="1"/>
  <c r="AI74" i="1" s="1"/>
  <c r="BK12" i="1"/>
  <c r="BL12" i="1" s="1"/>
  <c r="BM12" i="1" s="1"/>
  <c r="AR153" i="1"/>
  <c r="AS153" i="1" s="1"/>
  <c r="BK125" i="1"/>
  <c r="BL125" i="1" s="1"/>
  <c r="BM125" i="1" s="1"/>
  <c r="BA117" i="1"/>
  <c r="BB117" i="1" s="1"/>
  <c r="BC117" i="1" s="1"/>
  <c r="BK91" i="1"/>
  <c r="BL91" i="1" s="1"/>
  <c r="BM91" i="1" s="1"/>
  <c r="AG87" i="1"/>
  <c r="AH87" i="1" s="1"/>
  <c r="AI87" i="1" s="1"/>
  <c r="BK39" i="1"/>
  <c r="BL39" i="1" s="1"/>
  <c r="BM39" i="1" s="1"/>
  <c r="AG19" i="1"/>
  <c r="AH19" i="1" s="1"/>
  <c r="AI19" i="1" s="1"/>
  <c r="AR209" i="1"/>
  <c r="AS209" i="1" s="1"/>
  <c r="BA139" i="1"/>
  <c r="BB139" i="1" s="1"/>
  <c r="BC139" i="1" s="1"/>
  <c r="BA20" i="1"/>
  <c r="BB20" i="1" s="1"/>
  <c r="BC20" i="1" s="1"/>
  <c r="BK83" i="1"/>
  <c r="BL83" i="1" s="1"/>
  <c r="BM83" i="1" s="1"/>
  <c r="BO275" i="1"/>
  <c r="BZ275" i="1" s="1"/>
  <c r="AR272" i="1"/>
  <c r="AS272" i="1" s="1"/>
  <c r="BA180" i="1"/>
  <c r="BB180" i="1" s="1"/>
  <c r="BC180" i="1" s="1"/>
  <c r="AG238" i="1"/>
  <c r="AH238" i="1" s="1"/>
  <c r="AI238" i="1" s="1"/>
  <c r="BO210" i="1"/>
  <c r="BZ210" i="1" s="1"/>
  <c r="BK210" i="1"/>
  <c r="BL210" i="1" s="1"/>
  <c r="BM210" i="1" s="1"/>
  <c r="BK20" i="1"/>
  <c r="BL20" i="1" s="1"/>
  <c r="BM20" i="1" s="1"/>
  <c r="BA71" i="1"/>
  <c r="BB71" i="1" s="1"/>
  <c r="BC71" i="1" s="1"/>
  <c r="BA65" i="1"/>
  <c r="BB65" i="1" s="1"/>
  <c r="BC65" i="1" s="1"/>
  <c r="BK55" i="1"/>
  <c r="BL55" i="1" s="1"/>
  <c r="BM55" i="1" s="1"/>
  <c r="AG25" i="1"/>
  <c r="AH25" i="1" s="1"/>
  <c r="AI25" i="1" s="1"/>
  <c r="BA235" i="1"/>
  <c r="BB235" i="1" s="1"/>
  <c r="BC235" i="1" s="1"/>
  <c r="AG179" i="1"/>
  <c r="AH179" i="1" s="1"/>
  <c r="AI179" i="1" s="1"/>
  <c r="BK262" i="1"/>
  <c r="BL262" i="1" s="1"/>
  <c r="BM262" i="1" s="1"/>
  <c r="BO222" i="1"/>
  <c r="BZ222" i="1" s="1"/>
  <c r="BO226" i="1"/>
  <c r="BZ226" i="1" s="1"/>
  <c r="BK100" i="1"/>
  <c r="BL100" i="1" s="1"/>
  <c r="BM100" i="1" s="1"/>
  <c r="BA36" i="1"/>
  <c r="BB36" i="1" s="1"/>
  <c r="BC36" i="1" s="1"/>
  <c r="BK103" i="1"/>
  <c r="BL103" i="1" s="1"/>
  <c r="BM103" i="1" s="1"/>
  <c r="BO195" i="1"/>
  <c r="BZ195" i="1" s="1"/>
  <c r="BA155" i="1"/>
  <c r="BB155" i="1" s="1"/>
  <c r="BC155" i="1" s="1"/>
  <c r="H168" i="1"/>
  <c r="BO168" i="1"/>
  <c r="BZ168" i="1" s="1"/>
  <c r="H68" i="1"/>
  <c r="BO68" i="1"/>
  <c r="H129" i="1"/>
  <c r="BO129" i="1"/>
  <c r="BZ129" i="1" s="1"/>
  <c r="H8" i="1"/>
  <c r="BO8" i="1"/>
  <c r="BO219" i="1"/>
  <c r="BZ219" i="1" s="1"/>
  <c r="BK219" i="1"/>
  <c r="BL219" i="1" s="1"/>
  <c r="BM219" i="1" s="1"/>
  <c r="BO243" i="1"/>
  <c r="BZ243" i="1" s="1"/>
  <c r="BO83" i="1"/>
  <c r="BA46" i="1"/>
  <c r="BB46" i="1" s="1"/>
  <c r="BC46" i="1" s="1"/>
  <c r="BO277" i="1"/>
  <c r="BZ277" i="1" s="1"/>
  <c r="BA277" i="1"/>
  <c r="BB277" i="1" s="1"/>
  <c r="BC277" i="1" s="1"/>
  <c r="BO237" i="1"/>
  <c r="BZ237" i="1" s="1"/>
  <c r="BA96" i="1"/>
  <c r="BB96" i="1" s="1"/>
  <c r="BC96" i="1" s="1"/>
  <c r="BO96" i="1"/>
  <c r="BA5" i="1"/>
  <c r="BB5" i="1" s="1"/>
  <c r="BC5" i="1" s="1"/>
  <c r="BO5" i="1"/>
  <c r="H126" i="1"/>
  <c r="BO126" i="1"/>
  <c r="AG6" i="1"/>
  <c r="AH6" i="1" s="1"/>
  <c r="AI6" i="1" s="1"/>
  <c r="BO65" i="1"/>
  <c r="W65" i="1"/>
  <c r="X65" i="1" s="1"/>
  <c r="Y65" i="1" s="1"/>
  <c r="H252" i="1"/>
  <c r="BO252" i="1"/>
  <c r="BZ252" i="1" s="1"/>
  <c r="BO234" i="1"/>
  <c r="BZ234" i="1" s="1"/>
  <c r="AR208" i="1"/>
  <c r="AS208" i="1" s="1"/>
  <c r="BA140" i="1"/>
  <c r="BB140" i="1" s="1"/>
  <c r="BC140" i="1" s="1"/>
  <c r="BO140" i="1"/>
  <c r="BZ140" i="1" s="1"/>
  <c r="BO114" i="1"/>
  <c r="AG114" i="1"/>
  <c r="AH114" i="1" s="1"/>
  <c r="AI114" i="1" s="1"/>
  <c r="BO82" i="1"/>
  <c r="AG82" i="1"/>
  <c r="AH82" i="1" s="1"/>
  <c r="AI82" i="1" s="1"/>
  <c r="H76" i="1"/>
  <c r="BO76" i="1"/>
  <c r="H70" i="1"/>
  <c r="H50" i="1"/>
  <c r="BO50" i="1"/>
  <c r="H44" i="1"/>
  <c r="BO44" i="1"/>
  <c r="I34" i="1"/>
  <c r="BN34" i="1" s="1"/>
  <c r="N34" i="1"/>
  <c r="O34" i="1" s="1"/>
  <c r="P34" i="1" s="1"/>
  <c r="AG4" i="1"/>
  <c r="AH4" i="1" s="1"/>
  <c r="AI4" i="1" s="1"/>
  <c r="BK260" i="1"/>
  <c r="BL260" i="1" s="1"/>
  <c r="BM260" i="1" s="1"/>
  <c r="BO260" i="1"/>
  <c r="BZ260" i="1" s="1"/>
  <c r="BA242" i="1"/>
  <c r="BB242" i="1" s="1"/>
  <c r="BC242" i="1" s="1"/>
  <c r="BO206" i="1"/>
  <c r="BZ206" i="1" s="1"/>
  <c r="BK206" i="1"/>
  <c r="BL206" i="1" s="1"/>
  <c r="BM206" i="1" s="1"/>
  <c r="BO186" i="1"/>
  <c r="BZ186" i="1" s="1"/>
  <c r="BA186" i="1"/>
  <c r="BB186" i="1" s="1"/>
  <c r="BC186" i="1" s="1"/>
  <c r="BO170" i="1"/>
  <c r="BZ170" i="1" s="1"/>
  <c r="BO273" i="1"/>
  <c r="BZ273" i="1" s="1"/>
  <c r="BO137" i="1"/>
  <c r="H91" i="1"/>
  <c r="BO91" i="1"/>
  <c r="H87" i="1"/>
  <c r="BO87" i="1"/>
  <c r="BO75" i="1"/>
  <c r="BK75" i="1"/>
  <c r="BL75" i="1" s="1"/>
  <c r="BM75" i="1" s="1"/>
  <c r="H43" i="1"/>
  <c r="BO43" i="1"/>
  <c r="BO231" i="1"/>
  <c r="BZ231" i="1" s="1"/>
  <c r="H223" i="1"/>
  <c r="BO223" i="1"/>
  <c r="BZ223" i="1" s="1"/>
  <c r="BO199" i="1"/>
  <c r="BZ199" i="1" s="1"/>
  <c r="AG199" i="1"/>
  <c r="AH199" i="1" s="1"/>
  <c r="AI199" i="1" s="1"/>
  <c r="H173" i="1"/>
  <c r="BO173" i="1"/>
  <c r="BZ173" i="1" s="1"/>
  <c r="BA101" i="1"/>
  <c r="BB101" i="1" s="1"/>
  <c r="BC101" i="1" s="1"/>
  <c r="BK181" i="1"/>
  <c r="BL181" i="1" s="1"/>
  <c r="BM181" i="1" s="1"/>
  <c r="H216" i="1"/>
  <c r="BO216" i="1"/>
  <c r="BZ216" i="1" s="1"/>
  <c r="H204" i="1"/>
  <c r="BO204" i="1"/>
  <c r="BZ204" i="1" s="1"/>
  <c r="H194" i="1"/>
  <c r="BO194" i="1"/>
  <c r="BZ194" i="1" s="1"/>
  <c r="BA86" i="1"/>
  <c r="BB86" i="1" s="1"/>
  <c r="BC86" i="1" s="1"/>
  <c r="BO86" i="1"/>
  <c r="BZ86" i="1" s="1"/>
  <c r="AR264" i="1"/>
  <c r="AS264" i="1" s="1"/>
  <c r="BO264" i="1"/>
  <c r="BZ264" i="1" s="1"/>
  <c r="BA182" i="1"/>
  <c r="BB182" i="1" s="1"/>
  <c r="BC182" i="1" s="1"/>
  <c r="AG174" i="1"/>
  <c r="AH174" i="1" s="1"/>
  <c r="AI174" i="1" s="1"/>
  <c r="BO174" i="1"/>
  <c r="BZ174" i="1" s="1"/>
  <c r="BO138" i="1"/>
  <c r="BZ138" i="1" s="1"/>
  <c r="BO78" i="1"/>
  <c r="BZ78" i="1" s="1"/>
  <c r="BA78" i="1"/>
  <c r="BB78" i="1" s="1"/>
  <c r="BC78" i="1" s="1"/>
  <c r="H52" i="1"/>
  <c r="BO52" i="1"/>
  <c r="H221" i="1"/>
  <c r="BO221" i="1"/>
  <c r="BZ221" i="1" s="1"/>
  <c r="BO187" i="1"/>
  <c r="BZ187" i="1" s="1"/>
  <c r="BK153" i="1"/>
  <c r="BL153" i="1" s="1"/>
  <c r="BM153" i="1" s="1"/>
  <c r="BO153" i="1"/>
  <c r="BZ153" i="1" s="1"/>
  <c r="BO103" i="1"/>
  <c r="AG133" i="1"/>
  <c r="AH133" i="1" s="1"/>
  <c r="AI133" i="1" s="1"/>
  <c r="H16" i="1"/>
  <c r="BO16" i="1"/>
  <c r="H47" i="1"/>
  <c r="BO47" i="1"/>
  <c r="H71" i="1"/>
  <c r="BO71" i="1"/>
  <c r="AR239" i="1"/>
  <c r="AS239" i="1" s="1"/>
  <c r="BO239" i="1"/>
  <c r="BZ239" i="1" s="1"/>
  <c r="H51" i="1"/>
  <c r="BO51" i="1"/>
  <c r="AR216" i="1"/>
  <c r="AS216" i="1" s="1"/>
  <c r="AG85" i="1"/>
  <c r="AH85" i="1" s="1"/>
  <c r="AI85" i="1" s="1"/>
  <c r="BO85" i="1"/>
  <c r="H49" i="1"/>
  <c r="BO49" i="1"/>
  <c r="BK58" i="1"/>
  <c r="BL58" i="1" s="1"/>
  <c r="BM58" i="1" s="1"/>
  <c r="BO58" i="1"/>
  <c r="BF3" i="1"/>
  <c r="BO251" i="1"/>
  <c r="BZ251" i="1" s="1"/>
  <c r="BK251" i="1"/>
  <c r="BL251" i="1" s="1"/>
  <c r="BM251" i="1" s="1"/>
  <c r="BO125" i="1"/>
  <c r="BO3" i="1"/>
  <c r="Q177" i="1"/>
  <c r="R8" i="1"/>
  <c r="BN8" i="1" s="1"/>
  <c r="N254" i="1"/>
  <c r="O254" i="1" s="1"/>
  <c r="P254" i="1" s="1"/>
  <c r="N214" i="1"/>
  <c r="O214" i="1" s="1"/>
  <c r="P214" i="1" s="1"/>
  <c r="N118" i="1"/>
  <c r="O118" i="1" s="1"/>
  <c r="P118" i="1" s="1"/>
  <c r="N65" i="1"/>
  <c r="O65" i="1" s="1"/>
  <c r="P65" i="1" s="1"/>
  <c r="N12" i="1"/>
  <c r="O12" i="1" s="1"/>
  <c r="P12" i="1" s="1"/>
  <c r="N8" i="1"/>
  <c r="O8" i="1" s="1"/>
  <c r="P8" i="1" s="1"/>
  <c r="W254" i="1"/>
  <c r="X254" i="1" s="1"/>
  <c r="Y254" i="1" s="1"/>
  <c r="W191" i="1"/>
  <c r="X191" i="1" s="1"/>
  <c r="Y191" i="1" s="1"/>
  <c r="W28" i="1"/>
  <c r="X28" i="1" s="1"/>
  <c r="Y28" i="1" s="1"/>
  <c r="W15" i="1"/>
  <c r="X15" i="1" s="1"/>
  <c r="Y15" i="1" s="1"/>
  <c r="AG150" i="1"/>
  <c r="AH150" i="1" s="1"/>
  <c r="AI150" i="1" s="1"/>
  <c r="AG196" i="1"/>
  <c r="AH196" i="1" s="1"/>
  <c r="AI196" i="1" s="1"/>
  <c r="BO53" i="1"/>
  <c r="BO46" i="1"/>
  <c r="BO7" i="1"/>
  <c r="BO263" i="1"/>
  <c r="BZ263" i="1" s="1"/>
  <c r="BO177" i="1"/>
  <c r="BZ177" i="1" s="1"/>
  <c r="BO155" i="1"/>
  <c r="BZ155" i="1" s="1"/>
  <c r="BO193" i="1"/>
  <c r="BZ193" i="1" s="1"/>
  <c r="BO241" i="1"/>
  <c r="BZ241" i="1" s="1"/>
  <c r="AG8" i="1"/>
  <c r="AH8" i="1" s="1"/>
  <c r="AI8" i="1" s="1"/>
  <c r="BA229" i="1"/>
  <c r="BB229" i="1" s="1"/>
  <c r="BC229" i="1" s="1"/>
  <c r="AG175" i="1"/>
  <c r="AH175" i="1" s="1"/>
  <c r="AI175" i="1" s="1"/>
  <c r="AG147" i="1"/>
  <c r="AH147" i="1" s="1"/>
  <c r="AI147" i="1" s="1"/>
  <c r="BO147" i="1"/>
  <c r="BZ147" i="1" s="1"/>
  <c r="BO115" i="1"/>
  <c r="AG59" i="1"/>
  <c r="AH59" i="1" s="1"/>
  <c r="AI59" i="1" s="1"/>
  <c r="BA15" i="1"/>
  <c r="BB15" i="1" s="1"/>
  <c r="BC15" i="1" s="1"/>
  <c r="BK140" i="1"/>
  <c r="BL140" i="1" s="1"/>
  <c r="BM140" i="1" s="1"/>
  <c r="BO124" i="1"/>
  <c r="BZ124" i="1" s="1"/>
  <c r="BA17" i="1"/>
  <c r="BB17" i="1" s="1"/>
  <c r="BC17" i="1" s="1"/>
  <c r="BK242" i="1"/>
  <c r="BL242" i="1" s="1"/>
  <c r="BM242" i="1" s="1"/>
  <c r="BA76" i="1"/>
  <c r="BB76" i="1" s="1"/>
  <c r="BC76" i="1" s="1"/>
  <c r="BO142" i="1"/>
  <c r="BZ142" i="1" s="1"/>
  <c r="H176" i="1"/>
  <c r="BO176" i="1"/>
  <c r="BZ176" i="1" s="1"/>
  <c r="BO232" i="1"/>
  <c r="BZ232" i="1" s="1"/>
  <c r="BA232" i="1"/>
  <c r="BB232" i="1" s="1"/>
  <c r="BC232" i="1" s="1"/>
  <c r="BO225" i="1"/>
  <c r="BZ225" i="1" s="1"/>
  <c r="W225" i="1"/>
  <c r="X225" i="1" s="1"/>
  <c r="Y225" i="1" s="1"/>
  <c r="W25" i="1"/>
  <c r="X25" i="1" s="1"/>
  <c r="Y25" i="1" s="1"/>
  <c r="BO25" i="1"/>
  <c r="H9" i="1"/>
  <c r="BO9" i="1"/>
  <c r="BO93" i="1"/>
  <c r="AR163" i="1"/>
  <c r="AS163" i="1" s="1"/>
  <c r="BO163" i="1"/>
  <c r="BZ163" i="1" s="1"/>
  <c r="H62" i="1"/>
  <c r="BO62" i="1"/>
  <c r="BO54" i="1"/>
  <c r="BZ54" i="1" s="1"/>
  <c r="BA54" i="1"/>
  <c r="BB54" i="1" s="1"/>
  <c r="BC54" i="1" s="1"/>
  <c r="H99" i="1"/>
  <c r="BO99" i="1"/>
  <c r="Q25" i="1"/>
  <c r="Q132" i="1"/>
  <c r="Q28" i="1"/>
  <c r="N225" i="1"/>
  <c r="O225" i="1" s="1"/>
  <c r="P225" i="1" s="1"/>
  <c r="N145" i="1"/>
  <c r="O145" i="1" s="1"/>
  <c r="P145" i="1" s="1"/>
  <c r="W223" i="1"/>
  <c r="X223" i="1" s="1"/>
  <c r="Y223" i="1" s="1"/>
  <c r="W132" i="1"/>
  <c r="X132" i="1" s="1"/>
  <c r="Y132" i="1" s="1"/>
  <c r="W90" i="1"/>
  <c r="X90" i="1" s="1"/>
  <c r="Y90" i="1" s="1"/>
  <c r="W64" i="1"/>
  <c r="X64" i="1" s="1"/>
  <c r="Y64" i="1" s="1"/>
  <c r="W39" i="1"/>
  <c r="X39" i="1" s="1"/>
  <c r="Y39" i="1" s="1"/>
  <c r="W18" i="1"/>
  <c r="X18" i="1" s="1"/>
  <c r="Y18" i="1" s="1"/>
  <c r="AG83" i="1"/>
  <c r="AH83" i="1" s="1"/>
  <c r="AI83" i="1" s="1"/>
  <c r="AG188" i="1"/>
  <c r="AH188" i="1" s="1"/>
  <c r="AI188" i="1" s="1"/>
  <c r="BA149" i="1"/>
  <c r="BB149" i="1" s="1"/>
  <c r="BC149" i="1" s="1"/>
  <c r="BK33" i="1"/>
  <c r="BL33" i="1" s="1"/>
  <c r="BM33" i="1" s="1"/>
  <c r="BA244" i="1"/>
  <c r="BB244" i="1" s="1"/>
  <c r="BC244" i="1" s="1"/>
  <c r="BA95" i="1"/>
  <c r="BB95" i="1" s="1"/>
  <c r="BC95" i="1" s="1"/>
  <c r="BO133" i="1"/>
  <c r="BO245" i="1"/>
  <c r="BZ245" i="1" s="1"/>
  <c r="BO19" i="1"/>
  <c r="BO70" i="1"/>
  <c r="BO230" i="1"/>
  <c r="BZ230" i="1" s="1"/>
  <c r="BO72" i="1"/>
  <c r="BO128" i="1"/>
  <c r="BO262" i="1"/>
  <c r="BZ262" i="1" s="1"/>
  <c r="BO66" i="1"/>
  <c r="BK161" i="1"/>
  <c r="BL161" i="1" s="1"/>
  <c r="BM161" i="1" s="1"/>
  <c r="BO161" i="1"/>
  <c r="BZ161" i="1" s="1"/>
  <c r="BO267" i="1"/>
  <c r="BZ267" i="1" s="1"/>
  <c r="BK267" i="1"/>
  <c r="BL267" i="1" s="1"/>
  <c r="BM267" i="1" s="1"/>
  <c r="BA164" i="1"/>
  <c r="BB164" i="1" s="1"/>
  <c r="BC164" i="1" s="1"/>
  <c r="BO164" i="1"/>
  <c r="BZ164" i="1" s="1"/>
  <c r="AR228" i="1"/>
  <c r="AS228" i="1" s="1"/>
  <c r="BO228" i="1"/>
  <c r="BZ228" i="1" s="1"/>
  <c r="Q181" i="1"/>
  <c r="Q9" i="1"/>
  <c r="Q235" i="1"/>
  <c r="Q191" i="1"/>
  <c r="Q131" i="1"/>
  <c r="Q59" i="1"/>
  <c r="R198" i="1"/>
  <c r="R126" i="1"/>
  <c r="BN126" i="1" s="1"/>
  <c r="N192" i="1"/>
  <c r="O192" i="1" s="1"/>
  <c r="P192" i="1" s="1"/>
  <c r="N176" i="1"/>
  <c r="O176" i="1" s="1"/>
  <c r="P176" i="1" s="1"/>
  <c r="N160" i="1"/>
  <c r="O160" i="1" s="1"/>
  <c r="P160" i="1" s="1"/>
  <c r="N128" i="1"/>
  <c r="O128" i="1" s="1"/>
  <c r="P128" i="1" s="1"/>
  <c r="N92" i="1"/>
  <c r="O92" i="1" s="1"/>
  <c r="P92" i="1" s="1"/>
  <c r="N49" i="1"/>
  <c r="O49" i="1" s="1"/>
  <c r="P49" i="1" s="1"/>
  <c r="N23" i="1"/>
  <c r="N19" i="1"/>
  <c r="O19" i="1" s="1"/>
  <c r="P19" i="1" s="1"/>
  <c r="W235" i="1"/>
  <c r="X235" i="1" s="1"/>
  <c r="Y235" i="1" s="1"/>
  <c r="W131" i="1"/>
  <c r="X131" i="1" s="1"/>
  <c r="Y131" i="1" s="1"/>
  <c r="AG107" i="1"/>
  <c r="AH107" i="1" s="1"/>
  <c r="AI107" i="1" s="1"/>
  <c r="AG60" i="1"/>
  <c r="AH60" i="1" s="1"/>
  <c r="AI60" i="1" s="1"/>
  <c r="BO183" i="1"/>
  <c r="BZ183" i="1" s="1"/>
  <c r="BO11" i="1"/>
  <c r="BO169" i="1"/>
  <c r="BZ169" i="1" s="1"/>
  <c r="BO211" i="1"/>
  <c r="BZ211" i="1" s="1"/>
  <c r="BO88" i="1"/>
  <c r="BO254" i="1"/>
  <c r="BZ254" i="1" s="1"/>
  <c r="BO81" i="1"/>
  <c r="BO20" i="1"/>
  <c r="BO145" i="1"/>
  <c r="BZ145" i="1" s="1"/>
  <c r="BO24" i="1"/>
  <c r="AL3" i="1"/>
  <c r="AR193" i="1"/>
  <c r="AS193" i="1" s="1"/>
  <c r="BO109" i="1"/>
  <c r="BO59" i="1"/>
  <c r="BO17" i="1"/>
  <c r="BO67" i="1"/>
  <c r="BZ67" i="1" s="1"/>
  <c r="BO156" i="1"/>
  <c r="BZ156" i="1" s="1"/>
  <c r="AR259" i="1"/>
  <c r="AS259" i="1" s="1"/>
  <c r="BA3" i="1"/>
  <c r="BO181" i="1"/>
  <c r="BZ181" i="1" s="1"/>
  <c r="BO39" i="1"/>
  <c r="BO238" i="1"/>
  <c r="BZ238" i="1" s="1"/>
  <c r="BO180" i="1"/>
  <c r="BZ180" i="1" s="1"/>
  <c r="BO57" i="1"/>
  <c r="BO101" i="1"/>
  <c r="BO90" i="1"/>
  <c r="BO12" i="1"/>
  <c r="BO120" i="1"/>
  <c r="BO167" i="1"/>
  <c r="BZ167" i="1" s="1"/>
  <c r="BO118" i="1"/>
  <c r="BO151" i="1"/>
  <c r="BZ151" i="1" s="1"/>
  <c r="BO15" i="1"/>
  <c r="BO48" i="1"/>
  <c r="BO220" i="1"/>
  <c r="BZ220" i="1" s="1"/>
  <c r="G11" i="3"/>
  <c r="A10" i="3"/>
  <c r="A7" i="3"/>
  <c r="BZ80" i="1" l="1"/>
  <c r="BZ137" i="1"/>
  <c r="C29" i="8"/>
  <c r="BP89" i="1"/>
  <c r="BP39" i="1"/>
  <c r="BP102" i="1"/>
  <c r="BP259" i="1"/>
  <c r="BP105" i="1"/>
  <c r="BP37" i="1"/>
  <c r="CB270" i="1"/>
  <c r="BZ52" i="1"/>
  <c r="CB159" i="1"/>
  <c r="CB94" i="1"/>
  <c r="CB265" i="1"/>
  <c r="N51" i="1"/>
  <c r="O51" i="1" s="1"/>
  <c r="P51" i="1" s="1"/>
  <c r="BP262" i="1"/>
  <c r="BP54" i="1"/>
  <c r="BQ54" i="1" s="1"/>
  <c r="CB52" i="1"/>
  <c r="CB101" i="1"/>
  <c r="BZ133" i="1"/>
  <c r="CB35" i="1"/>
  <c r="CB243" i="1"/>
  <c r="CB148" i="1"/>
  <c r="BZ121" i="1"/>
  <c r="CB20" i="1"/>
  <c r="CB91" i="1"/>
  <c r="CB76" i="1"/>
  <c r="CB83" i="1"/>
  <c r="CB43" i="1"/>
  <c r="CB193" i="1"/>
  <c r="CB79" i="1"/>
  <c r="CB125" i="1"/>
  <c r="BZ38" i="1"/>
  <c r="BZ130" i="1"/>
  <c r="BP188" i="1"/>
  <c r="N147" i="1"/>
  <c r="O147" i="1" s="1"/>
  <c r="P147" i="1" s="1"/>
  <c r="CB99" i="1"/>
  <c r="N16" i="1"/>
  <c r="O16" i="1" s="1"/>
  <c r="P16" i="1" s="1"/>
  <c r="BP123" i="1"/>
  <c r="BP231" i="1"/>
  <c r="BP221" i="1"/>
  <c r="BQ221" i="1" s="1"/>
  <c r="BP199" i="1"/>
  <c r="BQ199" i="1" s="1"/>
  <c r="BP71" i="1"/>
  <c r="BP219" i="1"/>
  <c r="BP80" i="1"/>
  <c r="BQ80" i="1" s="1"/>
  <c r="BP17" i="1"/>
  <c r="BQ17" i="1" s="1"/>
  <c r="N182" i="1"/>
  <c r="O182" i="1" s="1"/>
  <c r="P182" i="1" s="1"/>
  <c r="CB17" i="1"/>
  <c r="CB38" i="1"/>
  <c r="N126" i="1"/>
  <c r="O126" i="1" s="1"/>
  <c r="P126" i="1" s="1"/>
  <c r="N70" i="1"/>
  <c r="O70" i="1" s="1"/>
  <c r="P70" i="1" s="1"/>
  <c r="BP139" i="1"/>
  <c r="N216" i="1"/>
  <c r="O216" i="1" s="1"/>
  <c r="P216" i="1" s="1"/>
  <c r="N62" i="1"/>
  <c r="O62" i="1" s="1"/>
  <c r="P62" i="1" s="1"/>
  <c r="BZ46" i="1"/>
  <c r="BZ125" i="1"/>
  <c r="BZ40" i="1"/>
  <c r="BP79" i="1"/>
  <c r="BQ79" i="1" s="1"/>
  <c r="BP112" i="1"/>
  <c r="BP87" i="1"/>
  <c r="BP84" i="1"/>
  <c r="BQ84" i="1" s="1"/>
  <c r="N220" i="1"/>
  <c r="O220" i="1" s="1"/>
  <c r="P220" i="1" s="1"/>
  <c r="BP187" i="1"/>
  <c r="CB185" i="1"/>
  <c r="CB46" i="1"/>
  <c r="BP236" i="1"/>
  <c r="BQ236" i="1" s="1"/>
  <c r="N36" i="1"/>
  <c r="O36" i="1" s="1"/>
  <c r="P36" i="1" s="1"/>
  <c r="N140" i="1"/>
  <c r="O140" i="1" s="1"/>
  <c r="P140" i="1" s="1"/>
  <c r="BP21" i="1"/>
  <c r="BQ21" i="1" s="1"/>
  <c r="CB26" i="1"/>
  <c r="CB54" i="1"/>
  <c r="CB220" i="1"/>
  <c r="CB245" i="1"/>
  <c r="N173" i="1"/>
  <c r="O173" i="1" s="1"/>
  <c r="P173" i="1" s="1"/>
  <c r="CB11" i="1"/>
  <c r="CB33" i="1"/>
  <c r="CB58" i="1"/>
  <c r="CB236" i="1"/>
  <c r="CB132" i="1"/>
  <c r="CB45" i="1"/>
  <c r="CB66" i="1"/>
  <c r="BP217" i="1"/>
  <c r="BQ217" i="1" s="1"/>
  <c r="N204" i="1"/>
  <c r="O204" i="1" s="1"/>
  <c r="P204" i="1" s="1"/>
  <c r="CB266" i="1"/>
  <c r="CB156" i="1"/>
  <c r="CB173" i="1"/>
  <c r="CB9" i="1"/>
  <c r="CB208" i="1"/>
  <c r="CB50" i="1"/>
  <c r="CB40" i="1"/>
  <c r="BP6" i="1"/>
  <c r="E27" i="8"/>
  <c r="CB240" i="1"/>
  <c r="BZ20" i="1"/>
  <c r="BZ99" i="1"/>
  <c r="N48" i="1"/>
  <c r="O48" i="1" s="1"/>
  <c r="P48" i="1" s="1"/>
  <c r="N104" i="1"/>
  <c r="O104" i="1" s="1"/>
  <c r="P104" i="1" s="1"/>
  <c r="CB198" i="1"/>
  <c r="CB111" i="1"/>
  <c r="BZ68" i="1"/>
  <c r="BZ17" i="1"/>
  <c r="CB93" i="1"/>
  <c r="CB86" i="1"/>
  <c r="CB239" i="1"/>
  <c r="CB27" i="1"/>
  <c r="CB219" i="1"/>
  <c r="CB95" i="1"/>
  <c r="CB234" i="1"/>
  <c r="N129" i="1"/>
  <c r="O129" i="1" s="1"/>
  <c r="P129" i="1" s="1"/>
  <c r="BZ44" i="1"/>
  <c r="BP120" i="1"/>
  <c r="BQ120" i="1" s="1"/>
  <c r="BP240" i="1"/>
  <c r="BP24" i="1"/>
  <c r="BQ24" i="1" s="1"/>
  <c r="BZ14" i="1"/>
  <c r="N75" i="1"/>
  <c r="O75" i="1" s="1"/>
  <c r="P75" i="1" s="1"/>
  <c r="BP171" i="1"/>
  <c r="N124" i="1"/>
  <c r="O124" i="1" s="1"/>
  <c r="P124" i="1" s="1"/>
  <c r="N194" i="1"/>
  <c r="O194" i="1" s="1"/>
  <c r="P194" i="1" s="1"/>
  <c r="N116" i="1"/>
  <c r="O116" i="1" s="1"/>
  <c r="P116" i="1" s="1"/>
  <c r="CB200" i="1"/>
  <c r="CB34" i="1"/>
  <c r="CB88" i="1"/>
  <c r="CB60" i="1"/>
  <c r="CB211" i="1"/>
  <c r="CB36" i="1"/>
  <c r="CB232" i="1"/>
  <c r="CB225" i="1"/>
  <c r="CB25" i="1"/>
  <c r="CB238" i="1"/>
  <c r="CB268" i="1"/>
  <c r="CB223" i="1"/>
  <c r="CB201" i="1"/>
  <c r="BZ11" i="1"/>
  <c r="BZ88" i="1"/>
  <c r="BZ51" i="1"/>
  <c r="BZ43" i="1"/>
  <c r="BZ87" i="1"/>
  <c r="BZ95" i="1"/>
  <c r="BP76" i="1"/>
  <c r="BQ76" i="1" s="1"/>
  <c r="BP9" i="1"/>
  <c r="BP264" i="1"/>
  <c r="BQ264" i="1" s="1"/>
  <c r="BP86" i="1"/>
  <c r="BQ86" i="1" s="1"/>
  <c r="N215" i="1"/>
  <c r="O215" i="1" s="1"/>
  <c r="P215" i="1" s="1"/>
  <c r="N91" i="1"/>
  <c r="O91" i="1" s="1"/>
  <c r="P91" i="1" s="1"/>
  <c r="CB216" i="1"/>
  <c r="CB49" i="1"/>
  <c r="CB172" i="1"/>
  <c r="CB127" i="1"/>
  <c r="CB8" i="1"/>
  <c r="CB67" i="1"/>
  <c r="CB221" i="1"/>
  <c r="BZ12" i="1"/>
  <c r="BZ66" i="1"/>
  <c r="BZ25" i="1"/>
  <c r="BZ50" i="1"/>
  <c r="BZ8" i="1"/>
  <c r="BP127" i="1"/>
  <c r="BQ127" i="1" s="1"/>
  <c r="BZ41" i="1"/>
  <c r="CB116" i="1"/>
  <c r="CB81" i="1"/>
  <c r="CB65" i="1"/>
  <c r="CB129" i="1"/>
  <c r="CB204" i="1"/>
  <c r="CB142" i="1"/>
  <c r="CB181" i="1"/>
  <c r="BP151" i="1"/>
  <c r="BQ151" i="1" s="1"/>
  <c r="CB44" i="1"/>
  <c r="H26" i="3"/>
  <c r="CB210" i="1"/>
  <c r="CB165" i="1"/>
  <c r="BC4" i="1"/>
  <c r="E20" i="8"/>
  <c r="Y4" i="1"/>
  <c r="AS4" i="1"/>
  <c r="CB75" i="1"/>
  <c r="BZ91" i="1"/>
  <c r="CB72" i="1"/>
  <c r="CB106" i="1"/>
  <c r="CB161" i="1"/>
  <c r="CB51" i="1"/>
  <c r="CB180" i="1"/>
  <c r="CB226" i="1"/>
  <c r="CB118" i="1"/>
  <c r="CB138" i="1"/>
  <c r="BZ55" i="1"/>
  <c r="BP78" i="1"/>
  <c r="CB229" i="1"/>
  <c r="CB87" i="1"/>
  <c r="CB62" i="1"/>
  <c r="CB189" i="1"/>
  <c r="BZ19" i="1"/>
  <c r="BZ7" i="1"/>
  <c r="BZ71" i="1"/>
  <c r="BZ16" i="1"/>
  <c r="BZ106" i="1"/>
  <c r="BZ116" i="1"/>
  <c r="BZ18" i="1"/>
  <c r="BZ107" i="1"/>
  <c r="BZ79" i="1"/>
  <c r="BZ10" i="1"/>
  <c r="CB149" i="1"/>
  <c r="CB157" i="1"/>
  <c r="CB139" i="1"/>
  <c r="CB170" i="1"/>
  <c r="CB260" i="1"/>
  <c r="CB90" i="1"/>
  <c r="CB254" i="1"/>
  <c r="CB128" i="1"/>
  <c r="CB124" i="1"/>
  <c r="CB24" i="1"/>
  <c r="CB242" i="1"/>
  <c r="AG3" i="1"/>
  <c r="AH3" i="1" s="1"/>
  <c r="BZ32" i="1"/>
  <c r="CB96" i="1"/>
  <c r="CB214" i="1"/>
  <c r="H24" i="3"/>
  <c r="N113" i="1"/>
  <c r="O113" i="1" s="1"/>
  <c r="P113" i="1" s="1"/>
  <c r="BZ48" i="1"/>
  <c r="BZ101" i="1"/>
  <c r="BZ39" i="1"/>
  <c r="BZ109" i="1"/>
  <c r="BZ24" i="1"/>
  <c r="BZ93" i="1"/>
  <c r="BZ53" i="1"/>
  <c r="BZ47" i="1"/>
  <c r="BZ76" i="1"/>
  <c r="BZ111" i="1"/>
  <c r="BZ34" i="1"/>
  <c r="BP85" i="1"/>
  <c r="N191" i="1"/>
  <c r="O191" i="1" s="1"/>
  <c r="P191" i="1" s="1"/>
  <c r="BP159" i="1"/>
  <c r="BQ159" i="1" s="1"/>
  <c r="BP146" i="1"/>
  <c r="BQ146" i="1" s="1"/>
  <c r="BZ73" i="1"/>
  <c r="BZ35" i="1"/>
  <c r="BZ60" i="1"/>
  <c r="BZ131" i="1"/>
  <c r="N266" i="1"/>
  <c r="O266" i="1" s="1"/>
  <c r="P266" i="1" s="1"/>
  <c r="BZ69" i="1"/>
  <c r="BZ122" i="1"/>
  <c r="BP69" i="1"/>
  <c r="BQ69" i="1" s="1"/>
  <c r="N115" i="1"/>
  <c r="O115" i="1" s="1"/>
  <c r="P115" i="1" s="1"/>
  <c r="BP189" i="1"/>
  <c r="BQ189" i="1" s="1"/>
  <c r="BR189" i="1" s="1"/>
  <c r="BS189" i="1" s="1"/>
  <c r="BP77" i="1"/>
  <c r="BQ77" i="1" s="1"/>
  <c r="BZ128" i="1"/>
  <c r="BZ104" i="1"/>
  <c r="BP53" i="1"/>
  <c r="BQ53" i="1" s="1"/>
  <c r="CA53" i="1" s="1"/>
  <c r="BZ135" i="1"/>
  <c r="BZ31" i="1"/>
  <c r="BZ36" i="1"/>
  <c r="N20" i="1"/>
  <c r="O20" i="1" s="1"/>
  <c r="P20" i="1" s="1"/>
  <c r="BZ119" i="1"/>
  <c r="BP195" i="1"/>
  <c r="BQ195" i="1" s="1"/>
  <c r="BR195" i="1" s="1"/>
  <c r="BS195" i="1" s="1"/>
  <c r="CB178" i="1"/>
  <c r="CB274" i="1"/>
  <c r="BL62" i="1"/>
  <c r="BM62" i="1" s="1"/>
  <c r="K29" i="3"/>
  <c r="CB140" i="1"/>
  <c r="K19" i="3"/>
  <c r="BZ62" i="1"/>
  <c r="C31" i="3"/>
  <c r="BB62" i="1"/>
  <c r="BC62" i="1" s="1"/>
  <c r="K26" i="3"/>
  <c r="K22" i="3"/>
  <c r="AQ3" i="1"/>
  <c r="BZ110" i="1"/>
  <c r="H19" i="3"/>
  <c r="C24" i="3"/>
  <c r="B24" i="3"/>
  <c r="N175" i="1"/>
  <c r="O175" i="1" s="1"/>
  <c r="P175" i="1" s="1"/>
  <c r="C22" i="3"/>
  <c r="F22" i="3" s="1"/>
  <c r="B22" i="3"/>
  <c r="E22" i="3" s="1"/>
  <c r="BP29" i="1"/>
  <c r="BQ29" i="1" s="1"/>
  <c r="H20" i="3"/>
  <c r="G26" i="3"/>
  <c r="BZ22" i="1"/>
  <c r="BZ97" i="1"/>
  <c r="BZ15" i="1"/>
  <c r="BZ118" i="1"/>
  <c r="BZ120" i="1"/>
  <c r="BZ90" i="1"/>
  <c r="BZ57" i="1"/>
  <c r="BZ59" i="1"/>
  <c r="BZ81" i="1"/>
  <c r="N44" i="1"/>
  <c r="O44" i="1" s="1"/>
  <c r="P44" i="1" s="1"/>
  <c r="N168" i="1"/>
  <c r="O168" i="1" s="1"/>
  <c r="P168" i="1" s="1"/>
  <c r="N252" i="1"/>
  <c r="O252" i="1" s="1"/>
  <c r="P252" i="1" s="1"/>
  <c r="BZ72" i="1"/>
  <c r="BZ70" i="1"/>
  <c r="N68" i="1"/>
  <c r="O68" i="1" s="1"/>
  <c r="P68" i="1" s="1"/>
  <c r="BZ9" i="1"/>
  <c r="BZ115" i="1"/>
  <c r="N47" i="1"/>
  <c r="O47" i="1" s="1"/>
  <c r="P47" i="1" s="1"/>
  <c r="BZ58" i="1"/>
  <c r="BZ49" i="1"/>
  <c r="BZ85" i="1"/>
  <c r="BZ103" i="1"/>
  <c r="BZ75" i="1"/>
  <c r="BZ82" i="1"/>
  <c r="BZ114" i="1"/>
  <c r="BZ65" i="1"/>
  <c r="BZ126" i="1"/>
  <c r="BZ96" i="1"/>
  <c r="BZ83" i="1"/>
  <c r="BZ64" i="1"/>
  <c r="BZ77" i="1"/>
  <c r="BZ112" i="1"/>
  <c r="BZ123" i="1"/>
  <c r="BZ92" i="1"/>
  <c r="BP223" i="1"/>
  <c r="BQ223" i="1" s="1"/>
  <c r="BP11" i="1"/>
  <c r="BQ11" i="1" s="1"/>
  <c r="BZ42" i="1"/>
  <c r="BP35" i="1"/>
  <c r="BQ35" i="1" s="1"/>
  <c r="BP99" i="1"/>
  <c r="BQ99" i="1" s="1"/>
  <c r="BP52" i="1"/>
  <c r="BQ52" i="1" s="1"/>
  <c r="BP5" i="1"/>
  <c r="BQ5" i="1" s="1"/>
  <c r="CA5" i="1" s="1"/>
  <c r="BZ13" i="1"/>
  <c r="N55" i="1"/>
  <c r="O55" i="1" s="1"/>
  <c r="P55" i="1" s="1"/>
  <c r="BP43" i="1"/>
  <c r="BQ43" i="1" s="1"/>
  <c r="BP41" i="1"/>
  <c r="BQ41" i="1" s="1"/>
  <c r="BZ33" i="1"/>
  <c r="BZ132" i="1"/>
  <c r="BZ56" i="1"/>
  <c r="BZ28" i="1"/>
  <c r="BZ45" i="1"/>
  <c r="BZ30" i="1"/>
  <c r="BZ26" i="1"/>
  <c r="BZ27" i="1"/>
  <c r="BZ136" i="1"/>
  <c r="BZ102" i="1"/>
  <c r="BZ89" i="1"/>
  <c r="BZ63" i="1"/>
  <c r="BZ105" i="1"/>
  <c r="BP249" i="1"/>
  <c r="BQ249" i="1" s="1"/>
  <c r="BR249" i="1" s="1"/>
  <c r="BS249" i="1" s="1"/>
  <c r="BZ117" i="1"/>
  <c r="CB73" i="1"/>
  <c r="CB100" i="1"/>
  <c r="CB167" i="1"/>
  <c r="CB120" i="1"/>
  <c r="CB253" i="1"/>
  <c r="H17" i="3"/>
  <c r="CB30" i="1"/>
  <c r="CB64" i="1"/>
  <c r="BZ94" i="1"/>
  <c r="O23" i="1"/>
  <c r="P23" i="1" s="1"/>
  <c r="BZ108" i="1"/>
  <c r="BZ29" i="1"/>
  <c r="BZ134" i="1"/>
  <c r="BZ61" i="1"/>
  <c r="BZ100" i="1"/>
  <c r="BZ84" i="1"/>
  <c r="BZ113" i="1"/>
  <c r="BZ74" i="1"/>
  <c r="BZ98" i="1"/>
  <c r="BZ37" i="1"/>
  <c r="BZ21" i="1"/>
  <c r="CB141" i="1"/>
  <c r="BQ4" i="1"/>
  <c r="CB21" i="1"/>
  <c r="BZ5" i="1"/>
  <c r="CB277" i="1"/>
  <c r="CB14" i="1"/>
  <c r="CB123" i="1"/>
  <c r="CB228" i="1"/>
  <c r="CB108" i="1"/>
  <c r="CB107" i="1"/>
  <c r="BZ6" i="1"/>
  <c r="CB205" i="1"/>
  <c r="CB250" i="1"/>
  <c r="CB56" i="1"/>
  <c r="CB143" i="1"/>
  <c r="CB150" i="1"/>
  <c r="CB276" i="1"/>
  <c r="CB213" i="1"/>
  <c r="CB187" i="1"/>
  <c r="CB199" i="1"/>
  <c r="CB137" i="1"/>
  <c r="G33" i="8" s="1"/>
  <c r="CB61" i="1"/>
  <c r="CB103" i="1"/>
  <c r="CB114" i="1"/>
  <c r="CB224" i="1"/>
  <c r="CB196" i="1"/>
  <c r="CB39" i="1"/>
  <c r="CB136" i="1"/>
  <c r="CB70" i="1"/>
  <c r="CB57" i="1"/>
  <c r="CB179" i="1"/>
  <c r="CB122" i="1"/>
  <c r="CB53" i="1"/>
  <c r="CB84" i="1"/>
  <c r="CB227" i="1"/>
  <c r="CB97" i="1"/>
  <c r="CB74" i="1"/>
  <c r="CB155" i="1"/>
  <c r="CB104" i="1"/>
  <c r="CB29" i="1"/>
  <c r="CB77" i="1"/>
  <c r="CB151" i="1"/>
  <c r="CB190" i="1"/>
  <c r="CB235" i="1"/>
  <c r="CB23" i="1"/>
  <c r="CB98" i="1"/>
  <c r="CB212" i="1"/>
  <c r="CB174" i="1"/>
  <c r="CB160" i="1"/>
  <c r="CB163" i="1"/>
  <c r="CB233" i="1"/>
  <c r="CB55" i="1"/>
  <c r="CB135" i="1"/>
  <c r="CB102" i="1"/>
  <c r="CB237" i="1"/>
  <c r="CB134" i="1"/>
  <c r="CB192" i="1"/>
  <c r="CB169" i="1"/>
  <c r="CB121" i="1"/>
  <c r="CB80" i="1"/>
  <c r="CB197" i="1"/>
  <c r="CB126" i="1"/>
  <c r="CB273" i="1"/>
  <c r="CB215" i="1"/>
  <c r="CB37" i="1"/>
  <c r="CB63" i="1"/>
  <c r="CB13" i="1"/>
  <c r="CB42" i="1"/>
  <c r="CB15" i="1"/>
  <c r="CB176" i="1"/>
  <c r="CB247" i="1"/>
  <c r="CB68" i="1"/>
  <c r="CB144" i="1"/>
  <c r="CB115" i="1"/>
  <c r="CB248" i="1"/>
  <c r="CB92" i="1"/>
  <c r="CB31" i="1"/>
  <c r="CB47" i="1"/>
  <c r="CB10" i="1"/>
  <c r="CB269" i="1"/>
  <c r="CB112" i="1"/>
  <c r="CB262" i="1"/>
  <c r="CB249" i="1"/>
  <c r="CB28" i="1"/>
  <c r="CB69" i="1"/>
  <c r="CB133" i="1"/>
  <c r="CB275" i="1"/>
  <c r="CB209" i="1"/>
  <c r="CB85" i="1"/>
  <c r="CB48" i="1"/>
  <c r="CB146" i="1"/>
  <c r="CB171" i="1"/>
  <c r="CB267" i="1"/>
  <c r="CB89" i="1"/>
  <c r="CB258" i="1"/>
  <c r="CB109" i="1"/>
  <c r="CB230" i="1"/>
  <c r="CB117" i="1"/>
  <c r="CB113" i="1"/>
  <c r="CB16" i="1"/>
  <c r="CB256" i="1"/>
  <c r="CB177" i="1"/>
  <c r="CB203" i="1"/>
  <c r="CB82" i="1"/>
  <c r="CB231" i="1"/>
  <c r="CB78" i="1"/>
  <c r="CB147" i="1"/>
  <c r="CB131" i="1"/>
  <c r="CB6" i="1"/>
  <c r="CB257" i="1"/>
  <c r="CB261" i="1"/>
  <c r="CB153" i="1"/>
  <c r="CB71" i="1"/>
  <c r="CB217" i="1"/>
  <c r="CB186" i="1"/>
  <c r="CB19" i="1"/>
  <c r="CB244" i="1"/>
  <c r="CB158" i="1"/>
  <c r="CB188" i="1"/>
  <c r="CB18" i="1"/>
  <c r="CB194" i="1"/>
  <c r="CB175" i="1"/>
  <c r="CB241" i="1"/>
  <c r="CB162" i="1"/>
  <c r="CB246" i="1"/>
  <c r="CB191" i="1"/>
  <c r="CB41" i="1"/>
  <c r="CB105" i="1"/>
  <c r="CB184" i="1"/>
  <c r="CB4" i="1"/>
  <c r="CB183" i="1"/>
  <c r="CB12" i="1"/>
  <c r="CB252" i="1"/>
  <c r="CB195" i="1"/>
  <c r="CB222" i="1"/>
  <c r="CB145" i="1"/>
  <c r="CB59" i="1"/>
  <c r="CB271" i="1"/>
  <c r="CB182" i="1"/>
  <c r="CB32" i="1"/>
  <c r="CB263" i="1"/>
  <c r="CB168" i="1"/>
  <c r="CB7" i="1"/>
  <c r="CB255" i="1"/>
  <c r="CB207" i="1"/>
  <c r="CB259" i="1"/>
  <c r="CB119" i="1"/>
  <c r="CB5" i="1"/>
  <c r="BL3" i="1"/>
  <c r="BM3" i="1" s="1"/>
  <c r="BQ222" i="1"/>
  <c r="CA222" i="1" s="1"/>
  <c r="BQ6" i="1"/>
  <c r="CA6" i="1" s="1"/>
  <c r="BQ207" i="1"/>
  <c r="BR207" i="1" s="1"/>
  <c r="BS207" i="1" s="1"/>
  <c r="BQ38" i="1"/>
  <c r="BR38" i="1" s="1"/>
  <c r="BS38" i="1" s="1"/>
  <c r="BQ247" i="1"/>
  <c r="CA247" i="1" s="1"/>
  <c r="BQ61" i="1"/>
  <c r="BR61" i="1" s="1"/>
  <c r="BS61" i="1" s="1"/>
  <c r="BQ57" i="1"/>
  <c r="BR57" i="1" s="1"/>
  <c r="BS57" i="1" s="1"/>
  <c r="BW3" i="1"/>
  <c r="BY3" i="1"/>
  <c r="BQ165" i="1"/>
  <c r="CA165" i="1" s="1"/>
  <c r="K20" i="8"/>
  <c r="BQ274" i="1"/>
  <c r="BR274" i="1" s="1"/>
  <c r="BS274" i="1" s="1"/>
  <c r="BQ130" i="1"/>
  <c r="BR130" i="1" s="1"/>
  <c r="BS130" i="1" s="1"/>
  <c r="BQ144" i="1"/>
  <c r="BR144" i="1" s="1"/>
  <c r="BS144" i="1" s="1"/>
  <c r="BQ45" i="1"/>
  <c r="BR45" i="1" s="1"/>
  <c r="BS45" i="1" s="1"/>
  <c r="BQ218" i="1"/>
  <c r="CA218" i="1" s="1"/>
  <c r="BQ224" i="1"/>
  <c r="CA224" i="1" s="1"/>
  <c r="BQ268" i="1"/>
  <c r="CA268" i="1" s="1"/>
  <c r="BQ197" i="1"/>
  <c r="BR197" i="1" s="1"/>
  <c r="BS197" i="1" s="1"/>
  <c r="BQ178" i="1"/>
  <c r="BR178" i="1" s="1"/>
  <c r="BS178" i="1" s="1"/>
  <c r="BQ271" i="1"/>
  <c r="BR271" i="1" s="1"/>
  <c r="BS271" i="1" s="1"/>
  <c r="BQ109" i="1"/>
  <c r="BR109" i="1" s="1"/>
  <c r="BS109" i="1" s="1"/>
  <c r="BQ121" i="1"/>
  <c r="BR121" i="1" s="1"/>
  <c r="BS121" i="1" s="1"/>
  <c r="BQ263" i="1"/>
  <c r="CA263" i="1" s="1"/>
  <c r="BQ13" i="1"/>
  <c r="E24" i="8"/>
  <c r="BN3" i="1"/>
  <c r="BQ246" i="1"/>
  <c r="BQ230" i="1"/>
  <c r="BQ257" i="1"/>
  <c r="BQ171" i="1"/>
  <c r="BQ211" i="1"/>
  <c r="BQ253" i="1"/>
  <c r="BQ110" i="1"/>
  <c r="BQ227" i="1"/>
  <c r="BQ97" i="1"/>
  <c r="BQ26" i="1"/>
  <c r="BQ256" i="1"/>
  <c r="BQ202" i="1"/>
  <c r="BQ37" i="1"/>
  <c r="BQ203" i="1"/>
  <c r="BQ255" i="1"/>
  <c r="BQ10" i="1"/>
  <c r="K22" i="8"/>
  <c r="BQ132" i="1"/>
  <c r="BQ270" i="1"/>
  <c r="BQ106" i="1"/>
  <c r="BQ172" i="1"/>
  <c r="BQ157" i="1"/>
  <c r="BQ96" i="1"/>
  <c r="BQ65" i="1"/>
  <c r="BQ91" i="1"/>
  <c r="BQ181" i="1"/>
  <c r="BQ118" i="1"/>
  <c r="BQ70" i="1"/>
  <c r="BQ36" i="1"/>
  <c r="BQ180" i="1"/>
  <c r="BQ88" i="1"/>
  <c r="BQ275" i="1"/>
  <c r="BQ160" i="1"/>
  <c r="BQ166" i="1"/>
  <c r="BQ226" i="1"/>
  <c r="BQ30" i="1"/>
  <c r="BQ260" i="1"/>
  <c r="BQ119" i="1"/>
  <c r="BQ56" i="1"/>
  <c r="BQ272" i="1"/>
  <c r="BQ209" i="1"/>
  <c r="BQ192" i="1"/>
  <c r="BQ93" i="1"/>
  <c r="BQ85" i="1"/>
  <c r="BQ82" i="1"/>
  <c r="BQ250" i="1"/>
  <c r="BQ140" i="1"/>
  <c r="BQ48" i="1"/>
  <c r="BQ188" i="1"/>
  <c r="BQ169" i="1"/>
  <c r="BQ213" i="1"/>
  <c r="BQ176" i="1"/>
  <c r="BQ102" i="1"/>
  <c r="BQ150" i="1"/>
  <c r="BQ51" i="1"/>
  <c r="BQ92" i="1"/>
  <c r="BQ7" i="1"/>
  <c r="BQ32" i="1"/>
  <c r="BQ87" i="1"/>
  <c r="BQ228" i="1"/>
  <c r="BQ233" i="1"/>
  <c r="BQ72" i="1"/>
  <c r="BQ124" i="1"/>
  <c r="BQ219" i="1"/>
  <c r="BQ74" i="1"/>
  <c r="BQ59" i="1"/>
  <c r="BQ12" i="1"/>
  <c r="BQ161" i="1"/>
  <c r="BQ156" i="1"/>
  <c r="BQ139" i="1"/>
  <c r="BQ19" i="1"/>
  <c r="BQ162" i="1"/>
  <c r="BQ50" i="1"/>
  <c r="BQ123" i="1"/>
  <c r="BQ200" i="1"/>
  <c r="BQ231" i="1"/>
  <c r="BQ40" i="1"/>
  <c r="BQ242" i="1"/>
  <c r="BQ147" i="1"/>
  <c r="BQ90" i="1"/>
  <c r="BQ240" i="1"/>
  <c r="BQ198" i="1"/>
  <c r="BQ83" i="1"/>
  <c r="BQ153" i="1"/>
  <c r="BQ167" i="1"/>
  <c r="BQ244" i="1"/>
  <c r="BQ78" i="1"/>
  <c r="BQ125" i="1"/>
  <c r="BQ190" i="1"/>
  <c r="BQ241" i="1"/>
  <c r="BQ98" i="1"/>
  <c r="BQ71" i="1"/>
  <c r="BQ39" i="1"/>
  <c r="BQ237" i="1"/>
  <c r="BQ42" i="1"/>
  <c r="BQ134" i="1"/>
  <c r="BQ254" i="1"/>
  <c r="BQ179" i="1"/>
  <c r="BQ103" i="1"/>
  <c r="BQ15" i="1"/>
  <c r="BQ63" i="1"/>
  <c r="BQ105" i="1"/>
  <c r="BQ214" i="1"/>
  <c r="BQ114" i="1"/>
  <c r="BQ258" i="1"/>
  <c r="BQ251" i="1"/>
  <c r="BQ193" i="1"/>
  <c r="BQ164" i="1"/>
  <c r="BQ145" i="1"/>
  <c r="BQ46" i="1"/>
  <c r="BQ95" i="1"/>
  <c r="BQ232" i="1"/>
  <c r="BQ18" i="1"/>
  <c r="BQ64" i="1"/>
  <c r="BQ25" i="1"/>
  <c r="BQ210" i="1"/>
  <c r="BQ111" i="1"/>
  <c r="BQ158" i="1"/>
  <c r="BQ67" i="1"/>
  <c r="BQ141" i="1"/>
  <c r="BQ138" i="1"/>
  <c r="BQ128" i="1"/>
  <c r="BQ81" i="1"/>
  <c r="BQ8" i="1"/>
  <c r="BQ60" i="1"/>
  <c r="BQ27" i="1"/>
  <c r="BQ201" i="1"/>
  <c r="BQ49" i="1"/>
  <c r="BQ204" i="1"/>
  <c r="BQ245" i="1"/>
  <c r="BQ186" i="1"/>
  <c r="BQ175" i="1"/>
  <c r="BQ152" i="1"/>
  <c r="BQ31" i="1"/>
  <c r="M22" i="3"/>
  <c r="BQ277" i="1"/>
  <c r="BQ149" i="1"/>
  <c r="BQ248" i="1"/>
  <c r="BQ262" i="1"/>
  <c r="BQ73" i="1"/>
  <c r="BQ142" i="1"/>
  <c r="BQ276" i="1"/>
  <c r="BQ107" i="1"/>
  <c r="BQ259" i="1"/>
  <c r="BQ196" i="1"/>
  <c r="BQ267" i="1"/>
  <c r="BQ137" i="1"/>
  <c r="BQ101" i="1"/>
  <c r="BQ133" i="1"/>
  <c r="BQ163" i="1"/>
  <c r="BQ205" i="1"/>
  <c r="BB3" i="1"/>
  <c r="K24" i="8"/>
  <c r="BQ235" i="1"/>
  <c r="BQ33" i="1"/>
  <c r="BQ239" i="1"/>
  <c r="BQ184" i="1"/>
  <c r="BQ208" i="1"/>
  <c r="BQ243" i="1"/>
  <c r="BQ122" i="1"/>
  <c r="BQ170" i="1"/>
  <c r="BQ234" i="1"/>
  <c r="BQ238" i="1"/>
  <c r="CA238" i="1" s="1"/>
  <c r="BQ185" i="1"/>
  <c r="BQ265" i="1"/>
  <c r="BQ182" i="1"/>
  <c r="BQ273" i="1"/>
  <c r="BQ143" i="1"/>
  <c r="BQ225" i="1"/>
  <c r="BQ22" i="1"/>
  <c r="BQ183" i="1"/>
  <c r="BQ148" i="1"/>
  <c r="BQ229" i="1"/>
  <c r="BQ135" i="1"/>
  <c r="BQ261" i="1"/>
  <c r="BQ136" i="1"/>
  <c r="BQ174" i="1"/>
  <c r="BQ66" i="1"/>
  <c r="BQ9" i="1"/>
  <c r="BQ14" i="1"/>
  <c r="BQ112" i="1"/>
  <c r="BQ191" i="1"/>
  <c r="BQ100" i="1"/>
  <c r="BQ117" i="1"/>
  <c r="BQ269" i="1"/>
  <c r="CA269" i="1" s="1"/>
  <c r="BQ154" i="1"/>
  <c r="BQ155" i="1"/>
  <c r="BQ28" i="1"/>
  <c r="BQ23" i="1"/>
  <c r="BQ89" i="1"/>
  <c r="BQ34" i="1"/>
  <c r="BQ212" i="1"/>
  <c r="BQ58" i="1"/>
  <c r="BQ108" i="1"/>
  <c r="BQ94" i="1"/>
  <c r="BQ187" i="1"/>
  <c r="BQ177" i="1"/>
  <c r="CA177" i="1" s="1"/>
  <c r="BQ206" i="1"/>
  <c r="BQ131" i="1"/>
  <c r="M19" i="3"/>
  <c r="BQ75" i="1" l="1"/>
  <c r="BQ215" i="1"/>
  <c r="BQ116" i="1"/>
  <c r="BQ129" i="1"/>
  <c r="CA129" i="1" s="1"/>
  <c r="BQ20" i="1"/>
  <c r="BQ47" i="1"/>
  <c r="BQ216" i="1"/>
  <c r="CA216" i="1" s="1"/>
  <c r="BQ220" i="1"/>
  <c r="BR220" i="1" s="1"/>
  <c r="BS220" i="1" s="1"/>
  <c r="BQ104" i="1"/>
  <c r="BR104" i="1" s="1"/>
  <c r="BS104" i="1" s="1"/>
  <c r="BQ266" i="1"/>
  <c r="BR266" i="1" s="1"/>
  <c r="BS266" i="1" s="1"/>
  <c r="H18" i="3"/>
  <c r="BQ126" i="1"/>
  <c r="CA126" i="1" s="1"/>
  <c r="BQ16" i="1"/>
  <c r="BR16" i="1" s="1"/>
  <c r="BS16" i="1" s="1"/>
  <c r="BQ194" i="1"/>
  <c r="BR194" i="1" s="1"/>
  <c r="BS194" i="1" s="1"/>
  <c r="BQ173" i="1"/>
  <c r="CA173" i="1" s="1"/>
  <c r="BQ62" i="1"/>
  <c r="BR62" i="1" s="1"/>
  <c r="BQ168" i="1"/>
  <c r="CA168" i="1" s="1"/>
  <c r="BQ3" i="1"/>
  <c r="BR3" i="1" s="1"/>
  <c r="BS3" i="1" s="1"/>
  <c r="E22" i="8"/>
  <c r="G29" i="3"/>
  <c r="BC3" i="1"/>
  <c r="H23" i="3"/>
  <c r="AI3" i="1"/>
  <c r="BQ115" i="1"/>
  <c r="BR115" i="1" s="1"/>
  <c r="BS115" i="1" s="1"/>
  <c r="BQ113" i="1"/>
  <c r="BR113" i="1" s="1"/>
  <c r="BS113" i="1" s="1"/>
  <c r="K17" i="3"/>
  <c r="BQ252" i="1"/>
  <c r="BR252" i="1" s="1"/>
  <c r="BS252" i="1" s="1"/>
  <c r="BQ44" i="1"/>
  <c r="BR44" i="1" s="1"/>
  <c r="BS44" i="1" s="1"/>
  <c r="M26" i="3"/>
  <c r="H27" i="3"/>
  <c r="M29" i="3"/>
  <c r="H30" i="3"/>
  <c r="K24" i="3"/>
  <c r="AR3" i="1"/>
  <c r="AS3" i="1" s="1"/>
  <c r="M17" i="3"/>
  <c r="F24" i="3"/>
  <c r="E26" i="3"/>
  <c r="F26" i="3"/>
  <c r="E24" i="3"/>
  <c r="BQ68" i="1"/>
  <c r="CA68" i="1" s="1"/>
  <c r="BQ55" i="1"/>
  <c r="BR55" i="1" s="1"/>
  <c r="BS55" i="1" s="1"/>
  <c r="BR5" i="1"/>
  <c r="BS5" i="1" s="1"/>
  <c r="BR6" i="1"/>
  <c r="BS6" i="1" s="1"/>
  <c r="CA4" i="1"/>
  <c r="BR4" i="1"/>
  <c r="BZ3" i="1"/>
  <c r="BR53" i="1"/>
  <c r="BS53" i="1" s="1"/>
  <c r="CB3" i="1"/>
  <c r="BR222" i="1"/>
  <c r="BS222" i="1" s="1"/>
  <c r="CA207" i="1"/>
  <c r="BR247" i="1"/>
  <c r="BS247" i="1" s="1"/>
  <c r="CA130" i="1"/>
  <c r="CA61" i="1"/>
  <c r="BR218" i="1"/>
  <c r="BS218" i="1" s="1"/>
  <c r="CA38" i="1"/>
  <c r="BR165" i="1"/>
  <c r="BS165" i="1" s="1"/>
  <c r="CA189" i="1"/>
  <c r="CA249" i="1"/>
  <c r="CA178" i="1"/>
  <c r="BR224" i="1"/>
  <c r="BS224" i="1" s="1"/>
  <c r="CA144" i="1"/>
  <c r="CA57" i="1"/>
  <c r="CA195" i="1"/>
  <c r="CA121" i="1"/>
  <c r="BR263" i="1"/>
  <c r="BS263" i="1" s="1"/>
  <c r="CA45" i="1"/>
  <c r="CA271" i="1"/>
  <c r="CA109" i="1"/>
  <c r="BR268" i="1"/>
  <c r="BS268" i="1" s="1"/>
  <c r="CA274" i="1"/>
  <c r="CA197" i="1"/>
  <c r="BR84" i="1"/>
  <c r="BS84" i="1" s="1"/>
  <c r="CA84" i="1"/>
  <c r="BR187" i="1"/>
  <c r="BS187" i="1" s="1"/>
  <c r="CA187" i="1"/>
  <c r="BR212" i="1"/>
  <c r="BS212" i="1" s="1"/>
  <c r="CA212" i="1"/>
  <c r="BR236" i="1"/>
  <c r="BS236" i="1" s="1"/>
  <c r="CA236" i="1"/>
  <c r="BR100" i="1"/>
  <c r="BS100" i="1" s="1"/>
  <c r="CA100" i="1"/>
  <c r="BR9" i="1"/>
  <c r="BS9" i="1" s="1"/>
  <c r="CA9" i="1"/>
  <c r="BR261" i="1"/>
  <c r="BS261" i="1" s="1"/>
  <c r="CA261" i="1"/>
  <c r="BR148" i="1"/>
  <c r="BS148" i="1" s="1"/>
  <c r="CA148" i="1"/>
  <c r="BR143" i="1"/>
  <c r="BS143" i="1" s="1"/>
  <c r="CA143" i="1"/>
  <c r="BR185" i="1"/>
  <c r="BS185" i="1" s="1"/>
  <c r="CA185" i="1"/>
  <c r="BR79" i="1"/>
  <c r="BS79" i="1" s="1"/>
  <c r="CA79" i="1"/>
  <c r="BR208" i="1"/>
  <c r="BS208" i="1" s="1"/>
  <c r="CA208" i="1"/>
  <c r="BR33" i="1"/>
  <c r="BS33" i="1" s="1"/>
  <c r="CA33" i="1"/>
  <c r="BR47" i="1"/>
  <c r="BS47" i="1" s="1"/>
  <c r="CA47" i="1"/>
  <c r="BR101" i="1"/>
  <c r="BS101" i="1" s="1"/>
  <c r="CA101" i="1"/>
  <c r="BR267" i="1"/>
  <c r="BS267" i="1" s="1"/>
  <c r="CA267" i="1"/>
  <c r="BR276" i="1"/>
  <c r="BS276" i="1" s="1"/>
  <c r="CA276" i="1"/>
  <c r="BR262" i="1"/>
  <c r="BS262" i="1" s="1"/>
  <c r="CA262" i="1"/>
  <c r="BR277" i="1"/>
  <c r="BS277" i="1" s="1"/>
  <c r="CA277" i="1"/>
  <c r="BR152" i="1"/>
  <c r="BS152" i="1" s="1"/>
  <c r="CA152" i="1"/>
  <c r="BR245" i="1"/>
  <c r="BS245" i="1" s="1"/>
  <c r="CA245" i="1"/>
  <c r="BR99" i="1"/>
  <c r="BS99" i="1" s="1"/>
  <c r="CA99" i="1"/>
  <c r="BR116" i="1"/>
  <c r="BS116" i="1" s="1"/>
  <c r="CA116" i="1"/>
  <c r="BR128" i="1"/>
  <c r="BS128" i="1" s="1"/>
  <c r="CA128" i="1"/>
  <c r="BR67" i="1"/>
  <c r="BS67" i="1" s="1"/>
  <c r="CA67" i="1"/>
  <c r="BR25" i="1"/>
  <c r="BS25" i="1" s="1"/>
  <c r="CA25" i="1"/>
  <c r="BR232" i="1"/>
  <c r="BS232" i="1" s="1"/>
  <c r="CA232" i="1"/>
  <c r="BR145" i="1"/>
  <c r="BS145" i="1" s="1"/>
  <c r="CA145" i="1"/>
  <c r="BR251" i="1"/>
  <c r="BS251" i="1" s="1"/>
  <c r="CA251" i="1"/>
  <c r="BR105" i="1"/>
  <c r="BS105" i="1" s="1"/>
  <c r="CA105" i="1"/>
  <c r="BR103" i="1"/>
  <c r="BS103" i="1" s="1"/>
  <c r="CA103" i="1"/>
  <c r="BR264" i="1"/>
  <c r="BS264" i="1" s="1"/>
  <c r="CA264" i="1"/>
  <c r="BR98" i="1"/>
  <c r="BS98" i="1" s="1"/>
  <c r="CA98" i="1"/>
  <c r="BR125" i="1"/>
  <c r="BS125" i="1" s="1"/>
  <c r="CA125" i="1"/>
  <c r="BR217" i="1"/>
  <c r="BS217" i="1" s="1"/>
  <c r="CA217" i="1"/>
  <c r="BR153" i="1"/>
  <c r="BS153" i="1" s="1"/>
  <c r="CA153" i="1"/>
  <c r="BR240" i="1"/>
  <c r="BS240" i="1" s="1"/>
  <c r="CA240" i="1"/>
  <c r="BR242" i="1"/>
  <c r="BS242" i="1" s="1"/>
  <c r="CA242" i="1"/>
  <c r="BR200" i="1"/>
  <c r="BS200" i="1" s="1"/>
  <c r="CA200" i="1"/>
  <c r="BR19" i="1"/>
  <c r="BS19" i="1" s="1"/>
  <c r="CA19" i="1"/>
  <c r="BR219" i="1"/>
  <c r="BS219" i="1" s="1"/>
  <c r="CA219" i="1"/>
  <c r="BR233" i="1"/>
  <c r="BS233" i="1" s="1"/>
  <c r="CA233" i="1"/>
  <c r="BR43" i="1"/>
  <c r="BS43" i="1" s="1"/>
  <c r="CA43" i="1"/>
  <c r="BR51" i="1"/>
  <c r="BS51" i="1" s="1"/>
  <c r="CA51" i="1"/>
  <c r="BR213" i="1"/>
  <c r="BS213" i="1" s="1"/>
  <c r="CA213" i="1"/>
  <c r="BR140" i="1"/>
  <c r="BS140" i="1" s="1"/>
  <c r="CA140" i="1"/>
  <c r="BR93" i="1"/>
  <c r="BS93" i="1" s="1"/>
  <c r="CA93" i="1"/>
  <c r="BR272" i="1"/>
  <c r="BS272" i="1" s="1"/>
  <c r="CA272" i="1"/>
  <c r="BR54" i="1"/>
  <c r="BS54" i="1" s="1"/>
  <c r="CA54" i="1"/>
  <c r="BR166" i="1"/>
  <c r="BS166" i="1" s="1"/>
  <c r="CA166" i="1"/>
  <c r="BR88" i="1"/>
  <c r="BS88" i="1" s="1"/>
  <c r="CA88" i="1"/>
  <c r="BR118" i="1"/>
  <c r="BS118" i="1" s="1"/>
  <c r="CA118" i="1"/>
  <c r="BR65" i="1"/>
  <c r="BS65" i="1" s="1"/>
  <c r="CA65" i="1"/>
  <c r="BR106" i="1"/>
  <c r="BS106" i="1" s="1"/>
  <c r="CA106" i="1"/>
  <c r="BR129" i="1"/>
  <c r="BS129" i="1" s="1"/>
  <c r="BR29" i="1"/>
  <c r="BS29" i="1" s="1"/>
  <c r="CA29" i="1"/>
  <c r="BR37" i="1"/>
  <c r="BS37" i="1" s="1"/>
  <c r="CA37" i="1"/>
  <c r="BR26" i="1"/>
  <c r="BS26" i="1" s="1"/>
  <c r="CA26" i="1"/>
  <c r="BR110" i="1"/>
  <c r="BS110" i="1" s="1"/>
  <c r="CA110" i="1"/>
  <c r="BR257" i="1"/>
  <c r="BS257" i="1" s="1"/>
  <c r="CA257" i="1"/>
  <c r="BR131" i="1"/>
  <c r="BS131" i="1" s="1"/>
  <c r="CA131" i="1"/>
  <c r="BR94" i="1"/>
  <c r="BS94" i="1" s="1"/>
  <c r="CA94" i="1"/>
  <c r="BR34" i="1"/>
  <c r="BS34" i="1" s="1"/>
  <c r="CA34" i="1"/>
  <c r="BR23" i="1"/>
  <c r="BS23" i="1" s="1"/>
  <c r="CA23" i="1"/>
  <c r="BR154" i="1"/>
  <c r="BS154" i="1" s="1"/>
  <c r="CA154" i="1"/>
  <c r="BR191" i="1"/>
  <c r="BS191" i="1" s="1"/>
  <c r="CA191" i="1"/>
  <c r="BR66" i="1"/>
  <c r="BS66" i="1" s="1"/>
  <c r="CA66" i="1"/>
  <c r="BR135" i="1"/>
  <c r="BS135" i="1" s="1"/>
  <c r="CA135" i="1"/>
  <c r="BR183" i="1"/>
  <c r="BS183" i="1" s="1"/>
  <c r="CA183" i="1"/>
  <c r="BR273" i="1"/>
  <c r="BS273" i="1" s="1"/>
  <c r="CA273" i="1"/>
  <c r="BR184" i="1"/>
  <c r="BS184" i="1" s="1"/>
  <c r="CA184" i="1"/>
  <c r="BR235" i="1"/>
  <c r="BS235" i="1" s="1"/>
  <c r="CA235" i="1"/>
  <c r="BR205" i="1"/>
  <c r="BS205" i="1" s="1"/>
  <c r="CA205" i="1"/>
  <c r="BR196" i="1"/>
  <c r="BS196" i="1" s="1"/>
  <c r="CA196" i="1"/>
  <c r="BR142" i="1"/>
  <c r="BS142" i="1" s="1"/>
  <c r="CA142" i="1"/>
  <c r="BR248" i="1"/>
  <c r="BS248" i="1" s="1"/>
  <c r="CA248" i="1"/>
  <c r="BR175" i="1"/>
  <c r="BS175" i="1" s="1"/>
  <c r="CA175" i="1"/>
  <c r="BR204" i="1"/>
  <c r="BS204" i="1" s="1"/>
  <c r="CA204" i="1"/>
  <c r="BR201" i="1"/>
  <c r="BS201" i="1" s="1"/>
  <c r="CA201" i="1"/>
  <c r="BR8" i="1"/>
  <c r="BS8" i="1" s="1"/>
  <c r="CA8" i="1"/>
  <c r="BR35" i="1"/>
  <c r="BS35" i="1" s="1"/>
  <c r="CA35" i="1"/>
  <c r="BR158" i="1"/>
  <c r="BS158" i="1" s="1"/>
  <c r="CA158" i="1"/>
  <c r="BR95" i="1"/>
  <c r="BS95" i="1" s="1"/>
  <c r="CA95" i="1"/>
  <c r="BR164" i="1"/>
  <c r="BS164" i="1" s="1"/>
  <c r="CA164" i="1"/>
  <c r="BR258" i="1"/>
  <c r="BS258" i="1" s="1"/>
  <c r="CA258" i="1"/>
  <c r="BR80" i="1"/>
  <c r="BS80" i="1" s="1"/>
  <c r="CA80" i="1"/>
  <c r="BR179" i="1"/>
  <c r="BS179" i="1" s="1"/>
  <c r="CA179" i="1"/>
  <c r="BR254" i="1"/>
  <c r="BS254" i="1" s="1"/>
  <c r="CA254" i="1"/>
  <c r="BR237" i="1"/>
  <c r="BS237" i="1" s="1"/>
  <c r="CA237" i="1"/>
  <c r="BR199" i="1"/>
  <c r="BS199" i="1" s="1"/>
  <c r="CA199" i="1"/>
  <c r="BR86" i="1"/>
  <c r="BS86" i="1" s="1"/>
  <c r="CA86" i="1"/>
  <c r="BR52" i="1"/>
  <c r="BS52" i="1" s="1"/>
  <c r="CA52" i="1"/>
  <c r="BR221" i="1"/>
  <c r="BS221" i="1" s="1"/>
  <c r="CA221" i="1"/>
  <c r="BR76" i="1"/>
  <c r="BS76" i="1" s="1"/>
  <c r="CA76" i="1"/>
  <c r="BR123" i="1"/>
  <c r="BS123" i="1" s="1"/>
  <c r="CA123" i="1"/>
  <c r="BR139" i="1"/>
  <c r="BS139" i="1" s="1"/>
  <c r="CA139" i="1"/>
  <c r="BR12" i="1"/>
  <c r="BS12" i="1" s="1"/>
  <c r="CA12" i="1"/>
  <c r="BR124" i="1"/>
  <c r="BS124" i="1" s="1"/>
  <c r="CA124" i="1"/>
  <c r="BR146" i="1"/>
  <c r="BS146" i="1" s="1"/>
  <c r="CA146" i="1"/>
  <c r="BR32" i="1"/>
  <c r="BS32" i="1" s="1"/>
  <c r="CA32" i="1"/>
  <c r="BR150" i="1"/>
  <c r="BS150" i="1" s="1"/>
  <c r="CA150" i="1"/>
  <c r="BR169" i="1"/>
  <c r="BS169" i="1" s="1"/>
  <c r="CA169" i="1"/>
  <c r="BR250" i="1"/>
  <c r="BS250" i="1" s="1"/>
  <c r="CA250" i="1"/>
  <c r="BR192" i="1"/>
  <c r="BS192" i="1" s="1"/>
  <c r="CA192" i="1"/>
  <c r="BR56" i="1"/>
  <c r="BS56" i="1" s="1"/>
  <c r="CA56" i="1"/>
  <c r="BR30" i="1"/>
  <c r="BS30" i="1" s="1"/>
  <c r="CA30" i="1"/>
  <c r="BR160" i="1"/>
  <c r="BS160" i="1" s="1"/>
  <c r="CA160" i="1"/>
  <c r="BR180" i="1"/>
  <c r="BS180" i="1" s="1"/>
  <c r="CA180" i="1"/>
  <c r="BR181" i="1"/>
  <c r="BS181" i="1" s="1"/>
  <c r="CA181" i="1"/>
  <c r="BR96" i="1"/>
  <c r="BS96" i="1" s="1"/>
  <c r="CA96" i="1"/>
  <c r="BR270" i="1"/>
  <c r="BS270" i="1" s="1"/>
  <c r="CA270" i="1"/>
  <c r="CA266" i="1"/>
  <c r="BR10" i="1"/>
  <c r="BS10" i="1" s="1"/>
  <c r="CA10" i="1"/>
  <c r="BR202" i="1"/>
  <c r="BS202" i="1" s="1"/>
  <c r="CA202" i="1"/>
  <c r="BR97" i="1"/>
  <c r="BS97" i="1" s="1"/>
  <c r="CA97" i="1"/>
  <c r="BR253" i="1"/>
  <c r="BS253" i="1" s="1"/>
  <c r="CA253" i="1"/>
  <c r="BR159" i="1"/>
  <c r="BS159" i="1" s="1"/>
  <c r="CA159" i="1"/>
  <c r="BR206" i="1"/>
  <c r="BS206" i="1" s="1"/>
  <c r="CA206" i="1"/>
  <c r="BR108" i="1"/>
  <c r="BS108" i="1" s="1"/>
  <c r="CA108" i="1"/>
  <c r="BR24" i="1"/>
  <c r="BS24" i="1" s="1"/>
  <c r="CA24" i="1"/>
  <c r="BR28" i="1"/>
  <c r="BS28" i="1" s="1"/>
  <c r="CA28" i="1"/>
  <c r="BR112" i="1"/>
  <c r="BS112" i="1" s="1"/>
  <c r="CA112" i="1"/>
  <c r="BR174" i="1"/>
  <c r="BS174" i="1" s="1"/>
  <c r="CA174" i="1"/>
  <c r="BR229" i="1"/>
  <c r="BS229" i="1" s="1"/>
  <c r="CA229" i="1"/>
  <c r="BR22" i="1"/>
  <c r="BS22" i="1" s="1"/>
  <c r="CA22" i="1"/>
  <c r="BR182" i="1"/>
  <c r="BS182" i="1" s="1"/>
  <c r="CA182" i="1"/>
  <c r="BR234" i="1"/>
  <c r="BS234" i="1" s="1"/>
  <c r="CA234" i="1"/>
  <c r="BR122" i="1"/>
  <c r="BS122" i="1" s="1"/>
  <c r="CA122" i="1"/>
  <c r="BR120" i="1"/>
  <c r="BS120" i="1" s="1"/>
  <c r="CA120" i="1"/>
  <c r="BR163" i="1"/>
  <c r="BS163" i="1" s="1"/>
  <c r="CA163" i="1"/>
  <c r="BR137" i="1"/>
  <c r="BS137" i="1" s="1"/>
  <c r="CA137" i="1"/>
  <c r="BR259" i="1"/>
  <c r="BS259" i="1" s="1"/>
  <c r="CA259" i="1"/>
  <c r="BR73" i="1"/>
  <c r="BS73" i="1" s="1"/>
  <c r="CA73" i="1"/>
  <c r="BR186" i="1"/>
  <c r="BS186" i="1" s="1"/>
  <c r="CA186" i="1"/>
  <c r="BR216" i="1"/>
  <c r="BS216" i="1" s="1"/>
  <c r="BR27" i="1"/>
  <c r="BS27" i="1" s="1"/>
  <c r="CA27" i="1"/>
  <c r="BR81" i="1"/>
  <c r="BS81" i="1" s="1"/>
  <c r="CA81" i="1"/>
  <c r="BR138" i="1"/>
  <c r="BS138" i="1" s="1"/>
  <c r="CA138" i="1"/>
  <c r="BR111" i="1"/>
  <c r="BS111" i="1" s="1"/>
  <c r="CA111" i="1"/>
  <c r="BR64" i="1"/>
  <c r="BS64" i="1" s="1"/>
  <c r="CA64" i="1"/>
  <c r="BR223" i="1"/>
  <c r="BS223" i="1" s="1"/>
  <c r="CA223" i="1"/>
  <c r="BR17" i="1"/>
  <c r="BS17" i="1" s="1"/>
  <c r="CA17" i="1"/>
  <c r="BR114" i="1"/>
  <c r="BS114" i="1" s="1"/>
  <c r="CA114" i="1"/>
  <c r="BR63" i="1"/>
  <c r="BS63" i="1" s="1"/>
  <c r="CA63" i="1"/>
  <c r="BR134" i="1"/>
  <c r="BS134" i="1" s="1"/>
  <c r="CA134" i="1"/>
  <c r="BR39" i="1"/>
  <c r="BS39" i="1" s="1"/>
  <c r="CA39" i="1"/>
  <c r="BR241" i="1"/>
  <c r="BS241" i="1" s="1"/>
  <c r="CA241" i="1"/>
  <c r="BR151" i="1"/>
  <c r="BS151" i="1" s="1"/>
  <c r="CA151" i="1"/>
  <c r="BR78" i="1"/>
  <c r="BS78" i="1" s="1"/>
  <c r="CA78" i="1"/>
  <c r="BR167" i="1"/>
  <c r="BS167" i="1" s="1"/>
  <c r="CA167" i="1"/>
  <c r="BR83" i="1"/>
  <c r="BS83" i="1" s="1"/>
  <c r="CA83" i="1"/>
  <c r="BR90" i="1"/>
  <c r="BS90" i="1" s="1"/>
  <c r="CA90" i="1"/>
  <c r="BR40" i="1"/>
  <c r="BS40" i="1" s="1"/>
  <c r="CA40" i="1"/>
  <c r="BR50" i="1"/>
  <c r="BS50" i="1" s="1"/>
  <c r="CA50" i="1"/>
  <c r="BR156" i="1"/>
  <c r="BS156" i="1" s="1"/>
  <c r="CA156" i="1"/>
  <c r="BR59" i="1"/>
  <c r="BS59" i="1" s="1"/>
  <c r="CA59" i="1"/>
  <c r="BR72" i="1"/>
  <c r="BS72" i="1" s="1"/>
  <c r="CA72" i="1"/>
  <c r="BR228" i="1"/>
  <c r="BS228" i="1" s="1"/>
  <c r="CA228" i="1"/>
  <c r="BR7" i="1"/>
  <c r="BS7" i="1" s="1"/>
  <c r="CA7" i="1"/>
  <c r="BR102" i="1"/>
  <c r="BS102" i="1" s="1"/>
  <c r="CA102" i="1"/>
  <c r="BR188" i="1"/>
  <c r="BS188" i="1" s="1"/>
  <c r="CA188" i="1"/>
  <c r="BR82" i="1"/>
  <c r="BS82" i="1" s="1"/>
  <c r="CA82" i="1"/>
  <c r="BR119" i="1"/>
  <c r="BS119" i="1" s="1"/>
  <c r="CA119" i="1"/>
  <c r="BR20" i="1"/>
  <c r="BS20" i="1" s="1"/>
  <c r="CA20" i="1"/>
  <c r="BR36" i="1"/>
  <c r="BS36" i="1" s="1"/>
  <c r="CA36" i="1"/>
  <c r="BR157" i="1"/>
  <c r="BS157" i="1" s="1"/>
  <c r="CA157" i="1"/>
  <c r="BR132" i="1"/>
  <c r="BS132" i="1" s="1"/>
  <c r="CA132" i="1"/>
  <c r="BR255" i="1"/>
  <c r="BS255" i="1" s="1"/>
  <c r="CA255" i="1"/>
  <c r="BR69" i="1"/>
  <c r="BS69" i="1" s="1"/>
  <c r="CA69" i="1"/>
  <c r="BR21" i="1"/>
  <c r="BS21" i="1" s="1"/>
  <c r="CA21" i="1"/>
  <c r="BR211" i="1"/>
  <c r="BS211" i="1" s="1"/>
  <c r="CA211" i="1"/>
  <c r="BR230" i="1"/>
  <c r="BS230" i="1" s="1"/>
  <c r="CA230" i="1"/>
  <c r="BR13" i="1"/>
  <c r="BS13" i="1" s="1"/>
  <c r="CA13" i="1"/>
  <c r="BR58" i="1"/>
  <c r="BS58" i="1" s="1"/>
  <c r="CA58" i="1"/>
  <c r="BR89" i="1"/>
  <c r="BS89" i="1" s="1"/>
  <c r="CA89" i="1"/>
  <c r="BR155" i="1"/>
  <c r="BS155" i="1" s="1"/>
  <c r="CA155" i="1"/>
  <c r="BR117" i="1"/>
  <c r="BS117" i="1" s="1"/>
  <c r="CA117" i="1"/>
  <c r="BR14" i="1"/>
  <c r="BS14" i="1" s="1"/>
  <c r="CA14" i="1"/>
  <c r="BR136" i="1"/>
  <c r="BS136" i="1" s="1"/>
  <c r="CA136" i="1"/>
  <c r="BR127" i="1"/>
  <c r="BS127" i="1" s="1"/>
  <c r="CA127" i="1"/>
  <c r="BR225" i="1"/>
  <c r="BS225" i="1" s="1"/>
  <c r="CA225" i="1"/>
  <c r="BR265" i="1"/>
  <c r="BS265" i="1" s="1"/>
  <c r="CA265" i="1"/>
  <c r="BR170" i="1"/>
  <c r="BS170" i="1" s="1"/>
  <c r="CA170" i="1"/>
  <c r="BR243" i="1"/>
  <c r="BS243" i="1" s="1"/>
  <c r="CA243" i="1"/>
  <c r="BR239" i="1"/>
  <c r="BS239" i="1" s="1"/>
  <c r="CA239" i="1"/>
  <c r="BR133" i="1"/>
  <c r="BS133" i="1" s="1"/>
  <c r="CA133" i="1"/>
  <c r="BR75" i="1"/>
  <c r="BS75" i="1" s="1"/>
  <c r="CA75" i="1"/>
  <c r="BR107" i="1"/>
  <c r="BS107" i="1" s="1"/>
  <c r="CA107" i="1"/>
  <c r="BR215" i="1"/>
  <c r="BS215" i="1" s="1"/>
  <c r="CA215" i="1"/>
  <c r="BR149" i="1"/>
  <c r="BS149" i="1" s="1"/>
  <c r="CA149" i="1"/>
  <c r="BR31" i="1"/>
  <c r="BS31" i="1" s="1"/>
  <c r="CA31" i="1"/>
  <c r="BR77" i="1"/>
  <c r="BS77" i="1" s="1"/>
  <c r="CA77" i="1"/>
  <c r="BR49" i="1"/>
  <c r="BS49" i="1" s="1"/>
  <c r="CA49" i="1"/>
  <c r="BR60" i="1"/>
  <c r="BS60" i="1" s="1"/>
  <c r="CA60" i="1"/>
  <c r="BR141" i="1"/>
  <c r="BS141" i="1" s="1"/>
  <c r="CA141" i="1"/>
  <c r="BR210" i="1"/>
  <c r="BS210" i="1" s="1"/>
  <c r="CA210" i="1"/>
  <c r="BR18" i="1"/>
  <c r="BS18" i="1" s="1"/>
  <c r="CA18" i="1"/>
  <c r="BR46" i="1"/>
  <c r="BS46" i="1" s="1"/>
  <c r="CA46" i="1"/>
  <c r="BR193" i="1"/>
  <c r="BS193" i="1" s="1"/>
  <c r="CA193" i="1"/>
  <c r="BR214" i="1"/>
  <c r="BS214" i="1" s="1"/>
  <c r="CA214" i="1"/>
  <c r="BR15" i="1"/>
  <c r="BS15" i="1" s="1"/>
  <c r="CA15" i="1"/>
  <c r="BR42" i="1"/>
  <c r="BS42" i="1" s="1"/>
  <c r="CA42" i="1"/>
  <c r="BR71" i="1"/>
  <c r="BS71" i="1" s="1"/>
  <c r="CA71" i="1"/>
  <c r="BR190" i="1"/>
  <c r="BS190" i="1" s="1"/>
  <c r="CA190" i="1"/>
  <c r="BR244" i="1"/>
  <c r="BS244" i="1" s="1"/>
  <c r="CA244" i="1"/>
  <c r="BR198" i="1"/>
  <c r="BS198" i="1" s="1"/>
  <c r="CA198" i="1"/>
  <c r="BR147" i="1"/>
  <c r="BS147" i="1" s="1"/>
  <c r="CA147" i="1"/>
  <c r="BR231" i="1"/>
  <c r="BS231" i="1" s="1"/>
  <c r="CA231" i="1"/>
  <c r="BR162" i="1"/>
  <c r="BS162" i="1" s="1"/>
  <c r="CA162" i="1"/>
  <c r="BR161" i="1"/>
  <c r="BS161" i="1" s="1"/>
  <c r="CA161" i="1"/>
  <c r="BR74" i="1"/>
  <c r="BS74" i="1" s="1"/>
  <c r="CA74" i="1"/>
  <c r="BR41" i="1"/>
  <c r="BS41" i="1" s="1"/>
  <c r="CA41" i="1"/>
  <c r="BR87" i="1"/>
  <c r="BS87" i="1" s="1"/>
  <c r="CA87" i="1"/>
  <c r="BR92" i="1"/>
  <c r="BS92" i="1" s="1"/>
  <c r="CA92" i="1"/>
  <c r="BR176" i="1"/>
  <c r="BS176" i="1" s="1"/>
  <c r="CA176" i="1"/>
  <c r="BR48" i="1"/>
  <c r="BS48" i="1" s="1"/>
  <c r="CA48" i="1"/>
  <c r="BR85" i="1"/>
  <c r="BS85" i="1" s="1"/>
  <c r="CA85" i="1"/>
  <c r="BR209" i="1"/>
  <c r="BS209" i="1" s="1"/>
  <c r="CA209" i="1"/>
  <c r="BR260" i="1"/>
  <c r="BS260" i="1" s="1"/>
  <c r="CA260" i="1"/>
  <c r="BR226" i="1"/>
  <c r="BS226" i="1" s="1"/>
  <c r="CA226" i="1"/>
  <c r="BR275" i="1"/>
  <c r="BS275" i="1" s="1"/>
  <c r="CA275" i="1"/>
  <c r="BR70" i="1"/>
  <c r="BS70" i="1" s="1"/>
  <c r="CA70" i="1"/>
  <c r="BR91" i="1"/>
  <c r="BS91" i="1" s="1"/>
  <c r="CA91" i="1"/>
  <c r="BR172" i="1"/>
  <c r="BS172" i="1" s="1"/>
  <c r="CA172" i="1"/>
  <c r="BR11" i="1"/>
  <c r="BS11" i="1" s="1"/>
  <c r="CA11" i="1"/>
  <c r="BR203" i="1"/>
  <c r="BS203" i="1" s="1"/>
  <c r="CA203" i="1"/>
  <c r="BR256" i="1"/>
  <c r="BS256" i="1" s="1"/>
  <c r="CA256" i="1"/>
  <c r="BR227" i="1"/>
  <c r="BS227" i="1" s="1"/>
  <c r="CA227" i="1"/>
  <c r="BR171" i="1"/>
  <c r="BS171" i="1" s="1"/>
  <c r="CA171" i="1"/>
  <c r="BR246" i="1"/>
  <c r="BS246" i="1" s="1"/>
  <c r="CA246" i="1"/>
  <c r="BR238" i="1"/>
  <c r="BS238" i="1" s="1"/>
  <c r="BR177" i="1"/>
  <c r="BS177" i="1" s="1"/>
  <c r="BR269" i="1"/>
  <c r="BS269" i="1" s="1"/>
  <c r="BZ4" i="1"/>
  <c r="CA220" i="1" l="1"/>
  <c r="H31" i="3"/>
  <c r="BR126" i="1"/>
  <c r="BS126" i="1" s="1"/>
  <c r="CA104" i="1"/>
  <c r="CA62" i="1"/>
  <c r="BR168" i="1"/>
  <c r="BS168" i="1" s="1"/>
  <c r="CA16" i="1"/>
  <c r="BR173" i="1"/>
  <c r="BS173" i="1" s="1"/>
  <c r="CA194" i="1"/>
  <c r="CA113" i="1"/>
  <c r="CA115" i="1"/>
  <c r="CA252" i="1"/>
  <c r="CA44" i="1"/>
  <c r="CA55" i="1"/>
  <c r="BR68" i="1"/>
  <c r="BS68" i="1" s="1"/>
  <c r="BS62" i="1"/>
  <c r="M32" i="3" s="1"/>
  <c r="M31" i="3"/>
  <c r="H25" i="3"/>
  <c r="M24" i="3"/>
  <c r="E29" i="3"/>
  <c r="F29" i="3"/>
  <c r="BS4" i="1"/>
  <c r="G32" i="8"/>
  <c r="C31" i="8" l="1"/>
  <c r="CA3" i="1"/>
  <c r="C32" i="3" s="1"/>
  <c r="E32" i="8"/>
  <c r="F32" i="8"/>
  <c r="C32" i="8"/>
  <c r="D32" i="8"/>
  <c r="A32" i="8"/>
  <c r="B32" i="8"/>
  <c r="A33" i="8" l="1"/>
  <c r="C30" i="8" s="1"/>
</calcChain>
</file>

<file path=xl/sharedStrings.xml><?xml version="1.0" encoding="utf-8"?>
<sst xmlns="http://schemas.openxmlformats.org/spreadsheetml/2006/main" count="497" uniqueCount="312">
  <si>
    <t>SEC</t>
  </si>
  <si>
    <t>ROLL</t>
  </si>
  <si>
    <t>NAME</t>
  </si>
  <si>
    <t>HIST</t>
  </si>
  <si>
    <t>MATH</t>
  </si>
  <si>
    <t>HS_REGN_NO</t>
  </si>
  <si>
    <t>SUBJECTS</t>
  </si>
  <si>
    <t>FULL MARKS</t>
  </si>
  <si>
    <t>PASS MARKS</t>
  </si>
  <si>
    <t>TOTAL</t>
  </si>
  <si>
    <t>SUBJECT GRADE</t>
  </si>
  <si>
    <t>THEORY</t>
  </si>
  <si>
    <t>IN FIGURES</t>
  </si>
  <si>
    <t>IN WORDS</t>
  </si>
  <si>
    <t>COMPULSORY LANGUAGE</t>
  </si>
  <si>
    <t>B_FM_P</t>
  </si>
  <si>
    <t>B_TOT</t>
  </si>
  <si>
    <t>B_P</t>
  </si>
  <si>
    <t>E_P</t>
  </si>
  <si>
    <t>S1_P</t>
  </si>
  <si>
    <t>S2_P</t>
  </si>
  <si>
    <t>S3_P</t>
  </si>
  <si>
    <t>S4_P</t>
  </si>
  <si>
    <t>S1</t>
  </si>
  <si>
    <t>S2</t>
  </si>
  <si>
    <t>S3</t>
  </si>
  <si>
    <t>S4</t>
  </si>
  <si>
    <t>EDCN</t>
  </si>
  <si>
    <t>ECON</t>
  </si>
  <si>
    <t>B_FM_TH</t>
  </si>
  <si>
    <t>B_TOT_G</t>
  </si>
  <si>
    <t>B_TOT_W</t>
  </si>
  <si>
    <t>BNGA</t>
  </si>
  <si>
    <t>ENGB</t>
  </si>
  <si>
    <t>COMPULSORY ELECTIVE</t>
  </si>
  <si>
    <t>OPTIONAL ELECTIVE</t>
  </si>
  <si>
    <r>
      <t xml:space="preserve"> </t>
    </r>
    <r>
      <rPr>
        <sz val="10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N.B.:</t>
    </r>
  </si>
  <si>
    <t>REGISTRATION NO:</t>
  </si>
  <si>
    <t>STUDENT ID:</t>
  </si>
  <si>
    <t>THE FOLLOWING IS THE STATEMENT OF MARKS AND GRADE OBTAINED BY</t>
  </si>
  <si>
    <r>
      <t>1.</t>
    </r>
    <r>
      <rPr>
        <sz val="7"/>
        <color indexed="8"/>
        <rFont val="Times New Roman"/>
        <family val="1"/>
      </rPr>
      <t xml:space="preserve">       </t>
    </r>
  </si>
  <si>
    <t>E_FM_TH</t>
  </si>
  <si>
    <t>E_FM_P</t>
  </si>
  <si>
    <t>E_TOT</t>
  </si>
  <si>
    <t>E_TOT_W</t>
  </si>
  <si>
    <t>E_TOT_G</t>
  </si>
  <si>
    <t>S1_TOT</t>
  </si>
  <si>
    <t>S1_TOT_W</t>
  </si>
  <si>
    <t>S1_TOT_G</t>
  </si>
  <si>
    <t>S2_TOT</t>
  </si>
  <si>
    <t>S2_TOT_W</t>
  </si>
  <si>
    <t>S2_TOT_G</t>
  </si>
  <si>
    <t>S3_TOT</t>
  </si>
  <si>
    <t>S3_TOT_W</t>
  </si>
  <si>
    <t>S3_TOT_G</t>
  </si>
  <si>
    <t>S4_TOT</t>
  </si>
  <si>
    <t>S4_TOT_W</t>
  </si>
  <si>
    <t>S4_TOT_G</t>
  </si>
  <si>
    <t>GT</t>
  </si>
  <si>
    <t>PORTAL ID</t>
  </si>
  <si>
    <t>PERCENT</t>
  </si>
  <si>
    <t>OA_G</t>
  </si>
  <si>
    <t>SCHOOL ADDRESS</t>
  </si>
  <si>
    <t>CHEM</t>
  </si>
  <si>
    <t>BIOS</t>
  </si>
  <si>
    <t>INSTITUTION</t>
  </si>
  <si>
    <t>CODE</t>
  </si>
  <si>
    <t>BENGALI</t>
  </si>
  <si>
    <t>ENGLISH</t>
  </si>
  <si>
    <t>COMPULSORY ELECTIVE SUB1</t>
  </si>
  <si>
    <t>COMPULSORY ELECTIVE SUB2</t>
  </si>
  <si>
    <t>COMPULSORY ELECTIVE SUB3</t>
  </si>
  <si>
    <t>OPTIONAL ELECTIVE SUB</t>
  </si>
  <si>
    <t>INSTRUCTION</t>
  </si>
  <si>
    <t>SHORT FORM USED</t>
  </si>
  <si>
    <t>S</t>
  </si>
  <si>
    <t>SUBJECT</t>
  </si>
  <si>
    <t>TH</t>
  </si>
  <si>
    <t xml:space="preserve">P </t>
  </si>
  <si>
    <t>B</t>
  </si>
  <si>
    <t>E</t>
  </si>
  <si>
    <t>FM</t>
  </si>
  <si>
    <t>SUBJECT 4 / OPTIONAL ELECTIVE</t>
  </si>
  <si>
    <t>SUBJECT 1 / COMPULSORY ELECTIVE</t>
  </si>
  <si>
    <t>SUBJECT 2 / COMPULSORY ELECTIVE</t>
  </si>
  <si>
    <t>SUBJECT 3 / COMPULSORY ELECTIVE</t>
  </si>
  <si>
    <t>PROJECT/PRACTICAL/ORAL</t>
  </si>
  <si>
    <t>SCHOOL NAME &amp; School Address is editable in MARKSHEET sheet.</t>
  </si>
  <si>
    <t>INSTITUTION CODE is also editable.</t>
  </si>
  <si>
    <t>A</t>
  </si>
  <si>
    <t>SL</t>
  </si>
  <si>
    <t>SL NO:</t>
  </si>
  <si>
    <t>Roll:</t>
  </si>
  <si>
    <r>
      <t xml:space="preserve">You can </t>
    </r>
    <r>
      <rPr>
        <b/>
        <sz val="11"/>
        <color theme="1"/>
        <rFont val="Calibri"/>
        <family val="2"/>
        <scheme val="minor"/>
      </rPr>
      <t xml:space="preserve">INSERT </t>
    </r>
    <r>
      <rPr>
        <sz val="11"/>
        <color theme="1"/>
        <rFont val="Calibri"/>
        <family val="2"/>
        <scheme val="minor"/>
      </rPr>
      <t>School Logo.</t>
    </r>
  </si>
  <si>
    <t>AB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</si>
  <si>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</si>
  <si>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</si>
  <si>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</si>
  <si>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</si>
  <si>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</si>
  <si>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</si>
  <si>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</si>
  <si>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</si>
  <si>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</si>
  <si>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</si>
  <si>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Eleven</t>
  </si>
  <si>
    <t>Twelve</t>
  </si>
  <si>
    <t>Thirteen</t>
  </si>
  <si>
    <t>Fourteen</t>
  </si>
  <si>
    <t>Fifteen</t>
  </si>
  <si>
    <t>Sixteen</t>
  </si>
  <si>
    <t>Seventeen</t>
  </si>
  <si>
    <t>Eighteen</t>
  </si>
  <si>
    <t>Nineteen</t>
  </si>
  <si>
    <t>Twenty</t>
  </si>
  <si>
    <t>Twenty One</t>
  </si>
  <si>
    <t>Twenty Two</t>
  </si>
  <si>
    <t>Twenty Three</t>
  </si>
  <si>
    <t>Twenty Four</t>
  </si>
  <si>
    <t>Twenty Five</t>
  </si>
  <si>
    <t>Twenty Six</t>
  </si>
  <si>
    <t>Twenty Seven</t>
  </si>
  <si>
    <t>Twenty Eight</t>
  </si>
  <si>
    <t>Twenty Nine</t>
  </si>
  <si>
    <t xml:space="preserve">Thirty </t>
  </si>
  <si>
    <t>Thirty One</t>
  </si>
  <si>
    <t>Thirty Two</t>
  </si>
  <si>
    <t>Thirty Three</t>
  </si>
  <si>
    <t>Thirty Four</t>
  </si>
  <si>
    <t>Thirty Five</t>
  </si>
  <si>
    <t>Thirty Six</t>
  </si>
  <si>
    <t>Thirty Seven</t>
  </si>
  <si>
    <t>Thirty Eight</t>
  </si>
  <si>
    <t>Thirty Nine</t>
  </si>
  <si>
    <t xml:space="preserve">Forty </t>
  </si>
  <si>
    <t>Forty One</t>
  </si>
  <si>
    <t>Forty Two</t>
  </si>
  <si>
    <t>Forty Three</t>
  </si>
  <si>
    <t>Forty Four</t>
  </si>
  <si>
    <t>Forty Five</t>
  </si>
  <si>
    <t>Forty Six</t>
  </si>
  <si>
    <t>Forty Seven</t>
  </si>
  <si>
    <t>Forty Eight</t>
  </si>
  <si>
    <t>Forty Nine</t>
  </si>
  <si>
    <t xml:space="preserve">Fifty </t>
  </si>
  <si>
    <t>Fifty One</t>
  </si>
  <si>
    <t>Fifty Two</t>
  </si>
  <si>
    <t>Fifty Three</t>
  </si>
  <si>
    <t>Fifty Four</t>
  </si>
  <si>
    <t>Fifty Five</t>
  </si>
  <si>
    <t>Fifty Six</t>
  </si>
  <si>
    <t>Fifty Seven</t>
  </si>
  <si>
    <t>Fifty Eight</t>
  </si>
  <si>
    <t>Fifty Nine</t>
  </si>
  <si>
    <t xml:space="preserve">Sixty </t>
  </si>
  <si>
    <t>Sixty One</t>
  </si>
  <si>
    <t>Sixty Two</t>
  </si>
  <si>
    <t>Sixty Three</t>
  </si>
  <si>
    <t>Sixty Four</t>
  </si>
  <si>
    <t>Sixty Five</t>
  </si>
  <si>
    <t>Sixty Six</t>
  </si>
  <si>
    <t>Sixty Seven</t>
  </si>
  <si>
    <t>Sixty Eight</t>
  </si>
  <si>
    <t>Sixty Nine</t>
  </si>
  <si>
    <t xml:space="preserve">Seventy </t>
  </si>
  <si>
    <t>Seventy One</t>
  </si>
  <si>
    <t>Seventy Two</t>
  </si>
  <si>
    <t>Seventy Three</t>
  </si>
  <si>
    <t>Seventy Four</t>
  </si>
  <si>
    <t>Seventy Five</t>
  </si>
  <si>
    <t>Seventy Six</t>
  </si>
  <si>
    <t>Seventy Seven</t>
  </si>
  <si>
    <t>Seventy Eight</t>
  </si>
  <si>
    <t>Seventy Nine</t>
  </si>
  <si>
    <t xml:space="preserve">Eighty </t>
  </si>
  <si>
    <t>Eighty One</t>
  </si>
  <si>
    <t>Eighty Two</t>
  </si>
  <si>
    <t>Eighty Three</t>
  </si>
  <si>
    <t>Eighty Four</t>
  </si>
  <si>
    <t>Eighty Five</t>
  </si>
  <si>
    <t>Eighty Six</t>
  </si>
  <si>
    <t>Eighty Seven</t>
  </si>
  <si>
    <t>Eighty Eight</t>
  </si>
  <si>
    <t>Eighty Nine</t>
  </si>
  <si>
    <t xml:space="preserve">Ninety </t>
  </si>
  <si>
    <t>Ninety One</t>
  </si>
  <si>
    <t>Ninety Two</t>
  </si>
  <si>
    <t>Ninety Three</t>
  </si>
  <si>
    <t>Ninety Four</t>
  </si>
  <si>
    <t>Ninety Five</t>
  </si>
  <si>
    <t>Ninety Six</t>
  </si>
  <si>
    <t>Ninety Seven</t>
  </si>
  <si>
    <t>Ninety Eight</t>
  </si>
  <si>
    <t>Ninety Nine</t>
  </si>
  <si>
    <t>One Hundred</t>
  </si>
  <si>
    <t>GEGR</t>
  </si>
  <si>
    <t>A B C D HIGH SCHOOL (H.S.)</t>
  </si>
  <si>
    <r>
      <t>2.</t>
    </r>
    <r>
      <rPr>
        <sz val="7"/>
        <color indexed="8"/>
        <rFont val="Times New Roman"/>
        <family val="1"/>
      </rPr>
      <t xml:space="preserve">       </t>
    </r>
  </si>
  <si>
    <r>
      <t>3.</t>
    </r>
    <r>
      <rPr>
        <sz val="7"/>
        <color indexed="8"/>
        <rFont val="Times New Roman"/>
        <family val="1"/>
      </rPr>
      <t xml:space="preserve">       </t>
    </r>
  </si>
  <si>
    <t>CAN BE USED IN PLACE OF MARKS FOR ABSENTEES</t>
  </si>
  <si>
    <t>For this data should be entered in Ascending order of Regn No.</t>
  </si>
  <si>
    <t>Now you can update YEAR of examination.</t>
  </si>
  <si>
    <t>SEM-I</t>
  </si>
  <si>
    <t>SEM-II</t>
  </si>
  <si>
    <t>PRAC / PROJ</t>
  </si>
  <si>
    <t>Sec:</t>
  </si>
  <si>
    <t>AT THE CLASS XI SEMESTER EXAMINATIONS 2024-25.</t>
  </si>
  <si>
    <t>B_I</t>
  </si>
  <si>
    <t>B_II</t>
  </si>
  <si>
    <t>E_I</t>
  </si>
  <si>
    <t>E_II</t>
  </si>
  <si>
    <t>S1_I</t>
  </si>
  <si>
    <t>S1_II</t>
  </si>
  <si>
    <t>S1_SEM</t>
  </si>
  <si>
    <t>REGISTRATION NO</t>
  </si>
  <si>
    <t>PHYS</t>
  </si>
  <si>
    <t>SUB1</t>
  </si>
  <si>
    <t>SUB2</t>
  </si>
  <si>
    <t>SUB3</t>
  </si>
  <si>
    <t>SUB4</t>
  </si>
  <si>
    <t>PR</t>
  </si>
  <si>
    <t>S2_SEM</t>
  </si>
  <si>
    <t>S2_I</t>
  </si>
  <si>
    <t>S2_II</t>
  </si>
  <si>
    <t>S2_PR</t>
  </si>
  <si>
    <t>S1_PR</t>
  </si>
  <si>
    <t>S3_SEM</t>
  </si>
  <si>
    <t>S3_I</t>
  </si>
  <si>
    <t>S3_II</t>
  </si>
  <si>
    <t>S3_PR</t>
  </si>
  <si>
    <t>S4_SEM</t>
  </si>
  <si>
    <t>S4_I</t>
  </si>
  <si>
    <t>S4_II</t>
  </si>
  <si>
    <t>S4_PR</t>
  </si>
  <si>
    <t>PR MARKS</t>
  </si>
  <si>
    <t>SEM-I MARKS</t>
  </si>
  <si>
    <t>SEM-II MARKS</t>
  </si>
  <si>
    <t>SEM-I FM</t>
  </si>
  <si>
    <t>SEM-I MO</t>
  </si>
  <si>
    <t>SEM-II MO</t>
  </si>
  <si>
    <t xml:space="preserve">SEM-I TOTAL: </t>
  </si>
  <si>
    <t>GRAND TOTAL:</t>
  </si>
  <si>
    <t>SEM-I RESULT:</t>
  </si>
  <si>
    <t>PERCENTAGE (%):</t>
  </si>
  <si>
    <t>REMARK:</t>
  </si>
  <si>
    <t>Passing in each of the language subjects is mandatory.</t>
  </si>
  <si>
    <t>A candidate will be declared Passed in Semester-I, if a student obtains minimum thirty percentum marks in any of five papers.</t>
  </si>
  <si>
    <t>OVER ALL GRADE:</t>
  </si>
  <si>
    <t>GARDE</t>
  </si>
  <si>
    <t>AT THE CLASS XI SEMESTER-I EXAM 2024-25.</t>
  </si>
  <si>
    <t>MARKS OBTAINED</t>
  </si>
  <si>
    <t>SEM-I RESULT</t>
  </si>
  <si>
    <t>B_S1_G</t>
  </si>
  <si>
    <t>E_S1_G</t>
  </si>
  <si>
    <t>1_S1_G</t>
  </si>
  <si>
    <t>2_S1_G</t>
  </si>
  <si>
    <t>3_S1_G</t>
  </si>
  <si>
    <t>4_S1_G</t>
  </si>
  <si>
    <t>REMARK (IF ANY):</t>
  </si>
  <si>
    <t>IF MORE SUBJECT IS THERE IN A SCHOOL USE SEPARTE FOR DIFFERENT STREAM</t>
  </si>
  <si>
    <t>S2 RESULT</t>
  </si>
  <si>
    <t>FINAL RESULT:</t>
  </si>
  <si>
    <t>SET</t>
  </si>
  <si>
    <t>SET-III</t>
  </si>
  <si>
    <t>You can input data only on yellow shaded cells. (TAB Sheet)</t>
  </si>
  <si>
    <t>SUBJECTS TAKEN</t>
  </si>
  <si>
    <t>Input Subject Code under S1, S2, S3, S4 ONLY IN TAB SHEET.</t>
  </si>
  <si>
    <t>If No subject taken in Optional Elective keep the cell blank in TAB sheet.</t>
  </si>
  <si>
    <t>LANG-I / BENGALI</t>
  </si>
  <si>
    <t>LANG-II / ENGLISH</t>
  </si>
  <si>
    <t>LANG-I</t>
  </si>
  <si>
    <t>LANG-II</t>
  </si>
  <si>
    <t>For more than 275 students / more subjects use separate file.</t>
  </si>
  <si>
    <t>SEM-I MS sheet is SEM-I result only, MARKSHEET is for final result.</t>
  </si>
  <si>
    <t>XI-MARKS_DB sheet is olny for viewing purpose.</t>
  </si>
  <si>
    <t>You have to input SUBJECT and its PROJECT Marks only in this sheet as in your School.</t>
  </si>
  <si>
    <t>Input Data as mentioned in the heading in TAB (Tabulation) Sheet &amp; SUBs in this sheet.</t>
  </si>
  <si>
    <r>
      <t xml:space="preserve">Edit/Change </t>
    </r>
    <r>
      <rPr>
        <b/>
        <sz val="11"/>
        <color rgb="FF00B0F0"/>
        <rFont val="Calibri"/>
        <family val="2"/>
      </rPr>
      <t>SL</t>
    </r>
    <r>
      <rPr>
        <sz val="11"/>
        <color rgb="FF00B0F0"/>
        <rFont val="Calibri"/>
        <family val="2"/>
        <scheme val="minor"/>
      </rPr>
      <t xml:space="preserve"> in MARKSHEET sheet to view / print Marksheet of each student as in XI-MARKS-DB sheet.</t>
    </r>
  </si>
  <si>
    <t>v3.1</t>
  </si>
  <si>
    <t>C F Count</t>
  </si>
  <si>
    <t>X</t>
  </si>
  <si>
    <r>
      <t xml:space="preserve">You can </t>
    </r>
    <r>
      <rPr>
        <b/>
        <sz val="11"/>
        <color rgb="FFFF0000"/>
        <rFont val="Calibri"/>
        <family val="2"/>
        <scheme val="minor"/>
      </rPr>
      <t>ONLY</t>
    </r>
    <r>
      <rPr>
        <sz val="11"/>
        <color rgb="FFFF0000"/>
        <rFont val="Calibri"/>
        <family val="2"/>
        <scheme val="minor"/>
      </rPr>
      <t xml:space="preserve"> input </t>
    </r>
    <r>
      <rPr>
        <b/>
        <sz val="11"/>
        <color rgb="FFFF0000"/>
        <rFont val="Calibri"/>
        <family val="2"/>
        <scheme val="minor"/>
      </rPr>
      <t>MARKS (0 - 40), AB &amp; X</t>
    </r>
    <r>
      <rPr>
        <sz val="11"/>
        <color rgb="FFFF0000"/>
        <rFont val="Calibri"/>
        <family val="2"/>
        <scheme val="minor"/>
      </rPr>
      <t xml:space="preserve"> in the TAB (Tabulation) sheet.</t>
    </r>
  </si>
  <si>
    <t>MUSC &amp; VOC subjects can't be use. As it has different number system.</t>
  </si>
  <si>
    <t>Candidate may appear in Special Supplementary Examination for failed/AB subjects to avoid year loss.</t>
  </si>
  <si>
    <t>v3.3</t>
  </si>
  <si>
    <t>1SU</t>
  </si>
  <si>
    <t>2SU</t>
  </si>
  <si>
    <t>3SU</t>
  </si>
  <si>
    <t>4SU</t>
  </si>
  <si>
    <t>5SU</t>
  </si>
  <si>
    <t>ARBC</t>
  </si>
  <si>
    <t>6SU</t>
  </si>
  <si>
    <t>7SU</t>
  </si>
  <si>
    <t>8S</t>
  </si>
  <si>
    <t>9S</t>
  </si>
  <si>
    <t>10S</t>
  </si>
  <si>
    <t>11S</t>
  </si>
  <si>
    <t>MUNJILA KHATUN</t>
  </si>
  <si>
    <t>NABIJA KHATUN</t>
  </si>
  <si>
    <t>MOHAIMENUL HASAN</t>
  </si>
  <si>
    <t>IMRAN NAJIR SK</t>
  </si>
  <si>
    <t>MANIRA KHATUN</t>
  </si>
  <si>
    <t>B_S</t>
  </si>
  <si>
    <t>SEM-I / SUPPL</t>
  </si>
  <si>
    <t>E_S</t>
  </si>
  <si>
    <t>S2_U</t>
  </si>
  <si>
    <t>S2_S</t>
  </si>
  <si>
    <t>S3_S</t>
  </si>
  <si>
    <t>S4_S</t>
  </si>
  <si>
    <t>A candidate will be declared Passed in Semester-I, if a student obtains minimum thirty percentum marks in any three elective subs.</t>
  </si>
  <si>
    <t>A candidate will be declared Passed, if a student obtains minimum thirty percentum marks in any three elective subjects in Semester-I/Supplimentary, Semester-II &amp; also in practical/project of the respective subject separately on annual basis.</t>
  </si>
  <si>
    <t>Passing in each of the languages &amp; any three of the electives is mandatory either in Semester-I or Supplimentary Exam.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</si>
</sst>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00"/>
    <numFmt numFmtId="165" formatCode=";;;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7"/>
      <color indexed="8"/>
      <name val="Times New Roman"/>
      <family val="1"/>
    </font>
    <font>
      <sz val="11"/>
      <color theme="1"/>
      <name val="Arial"/>
      <family val="2"/>
    </font>
    <font>
      <sz val="11"/>
      <color theme="1"/>
      <name val="Cambria"/>
      <family val="1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24"/>
      <color theme="1"/>
      <name val="Algerian"/>
      <family val="5"/>
    </font>
    <font>
      <sz val="12"/>
      <color theme="1"/>
      <name val="Arial Rounded MT Bold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</font>
    <font>
      <b/>
      <sz val="11"/>
      <color rgb="FFFF0000"/>
      <name val="Calibri"/>
      <family val="2"/>
      <scheme val="minor"/>
    </font>
    <font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16" fillId="0" borderId="0"/>
    <xf numFmtId="0" fontId="18" fillId="0" borderId="0"/>
  </cellStyleXfs>
  <cellXfs count="14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vertical="top"/>
      <protection hidden="1"/>
    </xf>
    <xf numFmtId="0" fontId="0" fillId="0" borderId="1" xfId="0" applyBorder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/>
    <xf numFmtId="0" fontId="15" fillId="0" borderId="1" xfId="0" applyFont="1" applyBorder="1" applyAlignment="1" applyProtection="1">
      <alignment horizontal="center" vertical="top"/>
      <protection hidden="1"/>
    </xf>
    <xf numFmtId="0" fontId="15" fillId="0" borderId="1" xfId="0" applyFont="1" applyBorder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 indent="1" shrinkToFit="1"/>
      <protection hidden="1"/>
    </xf>
    <xf numFmtId="0" fontId="8" fillId="0" borderId="0" xfId="0" applyFont="1" applyAlignment="1" applyProtection="1">
      <alignment horizontal="left" vertical="center" inden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left" vertical="center" indent="1"/>
      <protection hidden="1"/>
    </xf>
    <xf numFmtId="0" fontId="5" fillId="0" borderId="0" xfId="0" applyFont="1" applyAlignment="1">
      <alignment horizontal="left" vertical="center" indent="1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164" fontId="19" fillId="2" borderId="1" xfId="0" applyNumberFormat="1" applyFont="1" applyFill="1" applyBorder="1" applyProtection="1">
      <protection locked="0"/>
    </xf>
    <xf numFmtId="164" fontId="19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17" fillId="2" borderId="15" xfId="3" applyFont="1" applyFill="1" applyBorder="1" applyAlignment="1" applyProtection="1">
      <alignment horizontal="center"/>
      <protection locked="0"/>
    </xf>
    <xf numFmtId="0" fontId="17" fillId="2" borderId="13" xfId="3" applyFont="1" applyFill="1" applyBorder="1" applyAlignment="1" applyProtection="1">
      <alignment horizontal="center"/>
      <protection locked="0"/>
    </xf>
    <xf numFmtId="0" fontId="20" fillId="2" borderId="13" xfId="3" applyFont="1" applyFill="1" applyBorder="1" applyAlignment="1" applyProtection="1">
      <alignment horizontal="left" vertical="center"/>
      <protection locked="0"/>
    </xf>
    <xf numFmtId="0" fontId="20" fillId="2" borderId="13" xfId="0" applyFont="1" applyFill="1" applyBorder="1" applyAlignment="1" applyProtection="1">
      <alignment horizontal="center" vertical="center"/>
      <protection locked="0"/>
    </xf>
    <xf numFmtId="0" fontId="17" fillId="2" borderId="13" xfId="3" applyFont="1" applyFill="1" applyBorder="1" applyAlignment="1" applyProtection="1">
      <alignment horizontal="center" vertical="center"/>
      <protection locked="0"/>
    </xf>
    <xf numFmtId="0" fontId="17" fillId="2" borderId="14" xfId="3" applyFont="1" applyFill="1" applyBorder="1" applyAlignment="1" applyProtection="1">
      <alignment horizontal="center"/>
      <protection locked="0"/>
    </xf>
    <xf numFmtId="0" fontId="17" fillId="2" borderId="0" xfId="3" applyFont="1" applyFill="1" applyAlignment="1" applyProtection="1">
      <alignment horizontal="center" vertical="center"/>
      <protection locked="0"/>
    </xf>
    <xf numFmtId="0" fontId="19" fillId="2" borderId="0" xfId="3" applyFont="1" applyFill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 vertical="top"/>
      <protection hidden="1"/>
    </xf>
    <xf numFmtId="0" fontId="27" fillId="0" borderId="1" xfId="0" applyFont="1" applyBorder="1" applyAlignment="1" applyProtection="1">
      <alignment horizontal="center"/>
      <protection hidden="1"/>
    </xf>
    <xf numFmtId="0" fontId="27" fillId="0" borderId="0" xfId="0" applyFont="1"/>
    <xf numFmtId="0" fontId="25" fillId="0" borderId="0" xfId="0" applyFont="1"/>
    <xf numFmtId="0" fontId="23" fillId="0" borderId="1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165" fontId="30" fillId="0" borderId="0" xfId="0" applyNumberFormat="1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right"/>
      <protection locked="0"/>
    </xf>
    <xf numFmtId="0" fontId="17" fillId="2" borderId="1" xfId="2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7" fillId="2" borderId="1" xfId="2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/>
    </xf>
    <xf numFmtId="0" fontId="17" fillId="2" borderId="1" xfId="2" applyFont="1" applyFill="1" applyBorder="1"/>
    <xf numFmtId="0" fontId="17" fillId="2" borderId="1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wrapText="1"/>
    </xf>
    <xf numFmtId="0" fontId="17" fillId="2" borderId="7" xfId="2" applyFont="1" applyFill="1" applyBorder="1" applyAlignment="1">
      <alignment horizontal="center" vertical="center"/>
    </xf>
    <xf numFmtId="0" fontId="17" fillId="2" borderId="8" xfId="2" applyFont="1" applyFill="1" applyBorder="1" applyAlignment="1">
      <alignment horizontal="center" vertical="center"/>
    </xf>
    <xf numFmtId="0" fontId="17" fillId="2" borderId="9" xfId="2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0" borderId="1" xfId="0" applyBorder="1" applyAlignment="1" applyProtection="1">
      <alignment horizontal="left" vertical="center" wrapText="1" indent="1"/>
      <protection hidden="1"/>
    </xf>
    <xf numFmtId="0" fontId="24" fillId="0" borderId="8" xfId="0" applyFont="1" applyBorder="1" applyAlignment="1" applyProtection="1">
      <alignment horizontal="left" vertical="center" wrapText="1" indent="1"/>
      <protection hidden="1"/>
    </xf>
    <xf numFmtId="0" fontId="24" fillId="0" borderId="9" xfId="0" applyFont="1" applyBorder="1" applyAlignment="1" applyProtection="1">
      <alignment horizontal="left" vertical="center" wrapText="1" indent="1"/>
      <protection hidden="1"/>
    </xf>
    <xf numFmtId="1" fontId="23" fillId="0" borderId="2" xfId="0" applyNumberFormat="1" applyFont="1" applyBorder="1" applyAlignment="1" applyProtection="1">
      <alignment horizontal="center" vertical="center" wrapText="1"/>
      <protection hidden="1"/>
    </xf>
    <xf numFmtId="1" fontId="23" fillId="0" borderId="12" xfId="0" applyNumberFormat="1" applyFont="1" applyBorder="1" applyAlignment="1" applyProtection="1">
      <alignment horizontal="center" vertical="center" wrapText="1"/>
      <protection hidden="1"/>
    </xf>
    <xf numFmtId="1" fontId="23" fillId="0" borderId="4" xfId="0" applyNumberFormat="1" applyFont="1" applyBorder="1" applyAlignment="1" applyProtection="1">
      <alignment horizontal="center" vertical="center" wrapText="1"/>
      <protection hidden="1"/>
    </xf>
    <xf numFmtId="1" fontId="23" fillId="0" borderId="5" xfId="0" applyNumberFormat="1" applyFont="1" applyBorder="1" applyAlignment="1" applyProtection="1">
      <alignment horizontal="center" vertical="center" wrapText="1"/>
      <protection hidden="1"/>
    </xf>
    <xf numFmtId="1" fontId="23" fillId="0" borderId="3" xfId="0" applyNumberFormat="1" applyFont="1" applyBorder="1" applyAlignment="1" applyProtection="1">
      <alignment horizontal="center" vertical="center" wrapText="1"/>
      <protection hidden="1"/>
    </xf>
    <xf numFmtId="1" fontId="23" fillId="0" borderId="6" xfId="0" applyNumberFormat="1" applyFont="1" applyBorder="1" applyAlignment="1" applyProtection="1">
      <alignment horizontal="center" vertical="center" wrapText="1"/>
      <protection hidden="1"/>
    </xf>
    <xf numFmtId="0" fontId="23" fillId="0" borderId="7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3" fillId="0" borderId="9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left" vertical="center" wrapText="1" indent="1"/>
      <protection hidden="1"/>
    </xf>
    <xf numFmtId="0" fontId="9" fillId="0" borderId="8" xfId="0" applyFont="1" applyBorder="1" applyAlignment="1" applyProtection="1">
      <alignment horizontal="left" vertical="center" wrapText="1" indent="1"/>
      <protection hidden="1"/>
    </xf>
    <xf numFmtId="0" fontId="9" fillId="0" borderId="9" xfId="0" applyFont="1" applyBorder="1" applyAlignment="1" applyProtection="1">
      <alignment horizontal="left" vertical="center" wrapText="1" indent="1"/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hidden="1"/>
    </xf>
    <xf numFmtId="0" fontId="23" fillId="0" borderId="12" xfId="0" applyFont="1" applyBorder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left" vertical="center" wrapText="1" indent="1"/>
      <protection hidden="1"/>
    </xf>
    <xf numFmtId="0" fontId="23" fillId="0" borderId="10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>
      <alignment horizontal="left" vertical="center" wrapText="1" inden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0" fontId="5" fillId="0" borderId="3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166" fontId="23" fillId="0" borderId="1" xfId="0" applyNumberFormat="1" applyFont="1" applyBorder="1" applyAlignment="1" applyProtection="1">
      <alignment horizontal="center" vertical="center" wrapText="1"/>
      <protection hidden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vertical="center" wrapText="1"/>
      <protection hidden="1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left" vertical="center" wrapText="1"/>
      <protection hidden="1"/>
    </xf>
    <xf numFmtId="0" fontId="9" fillId="0" borderId="9" xfId="0" applyFont="1" applyBorder="1" applyAlignment="1" applyProtection="1">
      <alignment horizontal="left" vertical="center" wrapText="1"/>
      <protection hidden="1"/>
    </xf>
    <xf numFmtId="0" fontId="9" fillId="0" borderId="7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 applyProtection="1">
      <alignment horizontal="left" vertical="center" wrapText="1"/>
      <protection hidden="1"/>
    </xf>
    <xf numFmtId="0" fontId="22" fillId="0" borderId="8" xfId="0" applyFont="1" applyBorder="1" applyAlignment="1" applyProtection="1">
      <alignment horizontal="left" vertical="center" wrapText="1"/>
      <protection hidden="1"/>
    </xf>
    <xf numFmtId="0" fontId="22" fillId="0" borderId="9" xfId="0" applyFont="1" applyBorder="1" applyAlignment="1" applyProtection="1">
      <alignment horizontal="left" vertical="center" wrapText="1"/>
      <protection hidden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4" xfId="3" xr:uid="{00000000-0005-0000-0000-000002000000}"/>
    <cellStyle name="Normal 5" xfId="1" xr:uid="{00000000-0005-0000-0000-000003000000}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999999"/>
          <bgColor rgb="FF999999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reepngimg.com/png/63818-signatures-signature-block-digital-png-image-high-quality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freepngimg.com/png/63818-signatures-signature-block-digital-png-image-high-quality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312420</xdr:colOff>
      <xdr:row>1</xdr:row>
      <xdr:rowOff>259080</xdr:rowOff>
    </xdr:from>
    <xdr:to>
      <xdr:col>12</xdr:col>
      <xdr:colOff>701040</xdr:colOff>
      <xdr:row>7</xdr:row>
      <xdr:rowOff>320040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B9EF2C9-A033-4F57-B774-76D9D8FE8A98}"/>
            </a:ext>
          </a:extLst>
        </xdr:cNvPr>
        <xdr:cNvSpPr txBox="1">
          <a:spLocks noChangeArrowheads="1"/>
        </xdr:cNvSpPr>
      </xdr:nvSpPr>
      <xdr:spPr bwMode="auto">
        <a:xfrm>
          <a:off x="4389120" y="777240"/>
          <a:ext cx="1531620" cy="145542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IN" sz="2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MARKSHEET</a:t>
          </a:r>
          <a:endParaRPr lang="en-I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IN" sz="13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CLASS XI</a:t>
          </a:r>
        </a:p>
        <a:p>
          <a:pPr algn="ctr" rtl="0">
            <a:defRPr sz="1000"/>
          </a:pPr>
          <a:r>
            <a:rPr lang="en-IN" sz="13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SEMESTER-I</a:t>
          </a:r>
          <a:endParaRPr lang="en-I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IN" sz="13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EXAMINATION</a:t>
          </a:r>
          <a:endParaRPr lang="en-I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IN" sz="1700" b="1" i="0" u="none" strike="noStrike" baseline="0">
              <a:solidFill>
                <a:srgbClr val="000000"/>
              </a:solidFill>
              <a:latin typeface="Calibri"/>
              <a:cs typeface="Calibri"/>
            </a:rPr>
            <a:t>2024-25</a:t>
          </a:r>
          <a:endParaRPr lang="en-I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4</xdr:col>
      <xdr:colOff>106680</xdr:colOff>
      <xdr:row>4</xdr:row>
      <xdr:rowOff>106724</xdr:rowOff>
    </xdr:from>
    <xdr:to>
      <xdr:col>7</xdr:col>
      <xdr:colOff>480060</xdr:colOff>
      <xdr:row>6</xdr:row>
      <xdr:rowOff>114209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FC40D5-78C5-4C77-AED7-F63775442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440" y="1272584"/>
          <a:ext cx="1607820" cy="403725"/>
        </a:xfrm>
        <a:prstGeom prst="rect">
          <a:avLst/>
        </a:prstGeom>
      </xdr:spPr>
    </xdr:pic>
    <xdr:clientData/>
  </xdr:twoCellAnchor>
  <xdr:twoCellAnchor editAs="oneCell">
    <xdr:from>
      <xdr:col>8</xdr:col>
      <xdr:colOff>335280</xdr:colOff>
      <xdr:row>31</xdr:row>
      <xdr:rowOff>104844</xdr:rowOff>
    </xdr:from>
    <xdr:to>
      <xdr:col>12</xdr:col>
      <xdr:colOff>160020</xdr:colOff>
      <xdr:row>32</xdr:row>
      <xdr:rowOff>534809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3D1DD4-CA3D-411F-98F9-CF80C3760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4739640" y="8563044"/>
          <a:ext cx="967740" cy="734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373380</xdr:colOff>
      <xdr:row>2</xdr:row>
      <xdr:rowOff>76200</xdr:rowOff>
    </xdr:from>
    <xdr:to>
      <xdr:col>12</xdr:col>
      <xdr:colOff>312420</xdr:colOff>
      <xdr:row>8</xdr:row>
      <xdr:rowOff>68580</xdr:rowOff>
    </xdr:to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355352D0-5D9C-75A6-1BBD-61D65767419E}"/>
            </a:ext>
          </a:extLst>
        </xdr:cNvPr>
        <xdr:cNvSpPr txBox="1">
          <a:spLocks noChangeArrowheads="1"/>
        </xdr:cNvSpPr>
      </xdr:nvSpPr>
      <xdr:spPr bwMode="auto">
        <a:xfrm>
          <a:off x="4846320" y="876300"/>
          <a:ext cx="1684020" cy="145542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IN" sz="2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MARKSHEET</a:t>
          </a:r>
          <a:endParaRPr lang="en-I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IN" sz="13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CLASS XI</a:t>
          </a:r>
        </a:p>
        <a:p>
          <a:pPr algn="ctr" rtl="0">
            <a:defRPr sz="1000"/>
          </a:pPr>
          <a:r>
            <a:rPr lang="en-IN" sz="13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SEMESTER I &amp; II</a:t>
          </a:r>
          <a:endParaRPr lang="en-I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IN" sz="13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EXAMINATION</a:t>
          </a:r>
          <a:endParaRPr lang="en-I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IN" sz="1700" b="1" i="0" u="none" strike="noStrike" baseline="0">
              <a:solidFill>
                <a:srgbClr val="000000"/>
              </a:solidFill>
              <a:latin typeface="Calibri"/>
              <a:cs typeface="Calibri"/>
            </a:rPr>
            <a:t>2024-25</a:t>
          </a:r>
          <a:endParaRPr lang="en-I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9</xdr:col>
      <xdr:colOff>556260</xdr:colOff>
      <xdr:row>33</xdr:row>
      <xdr:rowOff>104844</xdr:rowOff>
    </xdr:from>
    <xdr:to>
      <xdr:col>12</xdr:col>
      <xdr:colOff>274320</xdr:colOff>
      <xdr:row>34</xdr:row>
      <xdr:rowOff>534809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5C4B46-F636-4CCB-1658-5CC4F63FE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4838700" y="8204904"/>
          <a:ext cx="967740" cy="734765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4</xdr:row>
      <xdr:rowOff>60960</xdr:rowOff>
    </xdr:from>
    <xdr:to>
      <xdr:col>7</xdr:col>
      <xdr:colOff>297180</xdr:colOff>
      <xdr:row>6</xdr:row>
      <xdr:rowOff>68445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39C7B0-0668-4339-8A4C-DFEDC3656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120" y="1226820"/>
          <a:ext cx="1607820" cy="40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01"/>
  <sheetViews>
    <sheetView tabSelected="1" workbookViewId="0">
      <selection activeCell="D13" sqref="D13"/>
    </sheetView>
  </sheetViews>
  <sheetFormatPr defaultRowHeight="14.4" x14ac:dyDescent="0.3"/>
  <cols>
    <col min="1" max="1" width="4.44140625" customWidth="1"/>
    <col min="2" max="2" width="4.109375" customWidth="1"/>
    <col min="3" max="3" width="67.109375" customWidth="1"/>
    <col min="4" max="4" width="9" style="17" bestFit="1" customWidth="1"/>
    <col min="5" max="5" width="9.33203125" bestFit="1" customWidth="1"/>
    <col min="6" max="6" width="12" bestFit="1" customWidth="1"/>
    <col min="7" max="7" width="12.5546875" bestFit="1" customWidth="1"/>
    <col min="9" max="9" width="8.88671875" hidden="1" customWidth="1"/>
    <col min="10" max="10" width="13.33203125" hidden="1" customWidth="1"/>
  </cols>
  <sheetData>
    <row r="1" spans="1:10" x14ac:dyDescent="0.3">
      <c r="A1" s="58" t="s">
        <v>73</v>
      </c>
      <c r="B1" s="58"/>
      <c r="C1" s="59"/>
      <c r="D1" s="30" t="s">
        <v>6</v>
      </c>
      <c r="E1" s="29" t="s">
        <v>234</v>
      </c>
      <c r="F1" s="29" t="s">
        <v>235</v>
      </c>
      <c r="G1" s="29" t="s">
        <v>236</v>
      </c>
      <c r="H1">
        <v>3.1</v>
      </c>
      <c r="I1">
        <v>1</v>
      </c>
      <c r="J1" t="s">
        <v>95</v>
      </c>
    </row>
    <row r="2" spans="1:10" x14ac:dyDescent="0.3">
      <c r="A2">
        <v>1</v>
      </c>
      <c r="B2" t="s">
        <v>276</v>
      </c>
      <c r="D2" s="39" t="s">
        <v>32</v>
      </c>
      <c r="E2" s="39">
        <v>20</v>
      </c>
      <c r="F2" s="15">
        <f>(100-E2)/2</f>
        <v>40</v>
      </c>
      <c r="G2" s="15">
        <f>(100-E2)/2</f>
        <v>40</v>
      </c>
      <c r="H2" t="s">
        <v>270</v>
      </c>
      <c r="I2">
        <v>2</v>
      </c>
      <c r="J2" t="s">
        <v>96</v>
      </c>
    </row>
    <row r="3" spans="1:10" x14ac:dyDescent="0.3">
      <c r="A3">
        <v>2</v>
      </c>
      <c r="B3" t="s">
        <v>264</v>
      </c>
      <c r="D3" s="39" t="s">
        <v>33</v>
      </c>
      <c r="E3" s="39">
        <v>20</v>
      </c>
      <c r="F3" s="15">
        <f t="shared" ref="F3:F12" si="0">(100-E3)/2</f>
        <v>40</v>
      </c>
      <c r="G3" s="15">
        <f t="shared" ref="G3:G12" si="1">(100-E3)/2</f>
        <v>40</v>
      </c>
      <c r="H3" t="s">
        <v>271</v>
      </c>
      <c r="I3">
        <v>3</v>
      </c>
      <c r="J3" t="s">
        <v>97</v>
      </c>
    </row>
    <row r="4" spans="1:10" x14ac:dyDescent="0.3">
      <c r="A4">
        <v>3</v>
      </c>
      <c r="B4" t="s">
        <v>266</v>
      </c>
      <c r="D4" s="39" t="s">
        <v>3</v>
      </c>
      <c r="E4" s="39">
        <v>20</v>
      </c>
      <c r="F4" s="15">
        <f t="shared" si="0"/>
        <v>40</v>
      </c>
      <c r="G4" s="15">
        <f t="shared" si="1"/>
        <v>40</v>
      </c>
      <c r="I4">
        <v>4</v>
      </c>
      <c r="J4" t="s">
        <v>98</v>
      </c>
    </row>
    <row r="5" spans="1:10" x14ac:dyDescent="0.3">
      <c r="A5">
        <v>4</v>
      </c>
      <c r="B5" t="s">
        <v>275</v>
      </c>
      <c r="D5" s="39" t="s">
        <v>27</v>
      </c>
      <c r="E5" s="39">
        <v>20</v>
      </c>
      <c r="F5" s="15">
        <f t="shared" si="0"/>
        <v>40</v>
      </c>
      <c r="G5" s="15">
        <f t="shared" si="1"/>
        <v>40</v>
      </c>
      <c r="I5">
        <v>5</v>
      </c>
      <c r="J5" t="s">
        <v>99</v>
      </c>
    </row>
    <row r="6" spans="1:10" x14ac:dyDescent="0.3">
      <c r="A6">
        <v>5</v>
      </c>
      <c r="B6" t="s">
        <v>267</v>
      </c>
      <c r="D6" s="39" t="s">
        <v>28</v>
      </c>
      <c r="E6" s="39">
        <v>20</v>
      </c>
      <c r="F6" s="15">
        <f t="shared" si="0"/>
        <v>40</v>
      </c>
      <c r="G6" s="15">
        <f t="shared" si="1"/>
        <v>40</v>
      </c>
      <c r="I6">
        <v>6</v>
      </c>
      <c r="J6" t="s">
        <v>100</v>
      </c>
    </row>
    <row r="7" spans="1:10" x14ac:dyDescent="0.3">
      <c r="A7">
        <v>6</v>
      </c>
      <c r="B7" t="s">
        <v>74</v>
      </c>
      <c r="D7" s="39" t="s">
        <v>290</v>
      </c>
      <c r="E7" s="39">
        <v>20</v>
      </c>
      <c r="F7" s="15">
        <f t="shared" si="0"/>
        <v>40</v>
      </c>
      <c r="G7" s="15">
        <f t="shared" si="1"/>
        <v>40</v>
      </c>
      <c r="I7">
        <v>7</v>
      </c>
      <c r="J7" t="s">
        <v>101</v>
      </c>
    </row>
    <row r="8" spans="1:10" x14ac:dyDescent="0.3">
      <c r="B8" t="s">
        <v>75</v>
      </c>
      <c r="C8" t="s">
        <v>76</v>
      </c>
      <c r="D8" s="39" t="s">
        <v>195</v>
      </c>
      <c r="E8" s="39">
        <v>30</v>
      </c>
      <c r="F8" s="15">
        <f t="shared" si="0"/>
        <v>35</v>
      </c>
      <c r="G8" s="15">
        <f t="shared" si="1"/>
        <v>35</v>
      </c>
      <c r="I8">
        <v>8</v>
      </c>
      <c r="J8" t="s">
        <v>102</v>
      </c>
    </row>
    <row r="9" spans="1:10" x14ac:dyDescent="0.3">
      <c r="B9" t="s">
        <v>77</v>
      </c>
      <c r="C9" t="s">
        <v>11</v>
      </c>
      <c r="D9" s="39" t="s">
        <v>215</v>
      </c>
      <c r="E9" s="39">
        <v>30</v>
      </c>
      <c r="F9" s="15">
        <f t="shared" si="0"/>
        <v>35</v>
      </c>
      <c r="G9" s="15">
        <f t="shared" si="1"/>
        <v>35</v>
      </c>
      <c r="I9">
        <v>9</v>
      </c>
      <c r="J9" t="s">
        <v>103</v>
      </c>
    </row>
    <row r="10" spans="1:10" x14ac:dyDescent="0.3">
      <c r="B10" t="s">
        <v>78</v>
      </c>
      <c r="C10" t="s">
        <v>86</v>
      </c>
      <c r="D10" s="39" t="s">
        <v>63</v>
      </c>
      <c r="E10" s="39">
        <v>30</v>
      </c>
      <c r="F10" s="15">
        <f t="shared" si="0"/>
        <v>35</v>
      </c>
      <c r="G10" s="15">
        <f t="shared" si="1"/>
        <v>35</v>
      </c>
      <c r="I10">
        <v>10</v>
      </c>
      <c r="J10" t="s">
        <v>104</v>
      </c>
    </row>
    <row r="11" spans="1:10" x14ac:dyDescent="0.3">
      <c r="B11" t="s">
        <v>79</v>
      </c>
      <c r="C11" t="s">
        <v>67</v>
      </c>
      <c r="D11" s="39" t="s">
        <v>4</v>
      </c>
      <c r="E11" s="39">
        <v>30</v>
      </c>
      <c r="F11" s="15">
        <f t="shared" si="0"/>
        <v>35</v>
      </c>
      <c r="G11" s="15">
        <f t="shared" si="1"/>
        <v>35</v>
      </c>
      <c r="I11">
        <v>11</v>
      </c>
      <c r="J11" t="s">
        <v>105</v>
      </c>
    </row>
    <row r="12" spans="1:10" x14ac:dyDescent="0.3">
      <c r="B12" t="s">
        <v>80</v>
      </c>
      <c r="C12" t="s">
        <v>68</v>
      </c>
      <c r="D12" s="39" t="s">
        <v>64</v>
      </c>
      <c r="E12" s="39">
        <v>20</v>
      </c>
      <c r="F12" s="15">
        <f t="shared" si="0"/>
        <v>40</v>
      </c>
      <c r="G12" s="15">
        <f t="shared" si="1"/>
        <v>40</v>
      </c>
      <c r="I12">
        <v>12</v>
      </c>
      <c r="J12" t="s">
        <v>106</v>
      </c>
    </row>
    <row r="13" spans="1:10" x14ac:dyDescent="0.3">
      <c r="B13" t="s">
        <v>23</v>
      </c>
      <c r="C13" t="s">
        <v>83</v>
      </c>
      <c r="D13" s="37" t="s">
        <v>282</v>
      </c>
      <c r="E13" s="17"/>
      <c r="F13" s="17"/>
      <c r="G13" s="17"/>
      <c r="I13">
        <v>13</v>
      </c>
      <c r="J13" t="s">
        <v>107</v>
      </c>
    </row>
    <row r="14" spans="1:10" x14ac:dyDescent="0.3">
      <c r="B14" t="s">
        <v>24</v>
      </c>
      <c r="C14" t="s">
        <v>84</v>
      </c>
      <c r="D14" s="38" t="s">
        <v>259</v>
      </c>
      <c r="E14" s="17"/>
      <c r="F14" s="17"/>
      <c r="G14" s="17"/>
      <c r="I14">
        <v>14</v>
      </c>
      <c r="J14" t="s">
        <v>108</v>
      </c>
    </row>
    <row r="15" spans="1:10" x14ac:dyDescent="0.3">
      <c r="B15" t="s">
        <v>25</v>
      </c>
      <c r="C15" t="s">
        <v>85</v>
      </c>
      <c r="E15" s="17"/>
      <c r="F15" s="17"/>
      <c r="G15" s="17"/>
      <c r="I15">
        <v>15</v>
      </c>
      <c r="J15" t="s">
        <v>109</v>
      </c>
    </row>
    <row r="16" spans="1:10" x14ac:dyDescent="0.3">
      <c r="B16" t="s">
        <v>26</v>
      </c>
      <c r="C16" t="s">
        <v>82</v>
      </c>
      <c r="E16" s="17"/>
      <c r="F16" s="17"/>
      <c r="G16" s="17"/>
      <c r="I16">
        <v>16</v>
      </c>
      <c r="J16" t="s">
        <v>110</v>
      </c>
    </row>
    <row r="17" spans="1:10" x14ac:dyDescent="0.3">
      <c r="B17" t="s">
        <v>81</v>
      </c>
      <c r="C17" t="s">
        <v>7</v>
      </c>
      <c r="E17" s="17"/>
      <c r="F17" s="17"/>
      <c r="G17" s="17"/>
      <c r="I17">
        <v>17</v>
      </c>
      <c r="J17" t="s">
        <v>111</v>
      </c>
    </row>
    <row r="18" spans="1:10" x14ac:dyDescent="0.3">
      <c r="B18" t="s">
        <v>94</v>
      </c>
      <c r="C18" t="s">
        <v>199</v>
      </c>
      <c r="E18" s="17"/>
      <c r="F18" s="17"/>
      <c r="G18" s="17"/>
    </row>
    <row r="19" spans="1:10" x14ac:dyDescent="0.3">
      <c r="A19">
        <v>7</v>
      </c>
      <c r="B19" s="50" t="s">
        <v>277</v>
      </c>
      <c r="I19">
        <v>18</v>
      </c>
      <c r="J19" t="s">
        <v>112</v>
      </c>
    </row>
    <row r="20" spans="1:10" x14ac:dyDescent="0.3">
      <c r="A20">
        <v>8</v>
      </c>
      <c r="B20" s="51" t="s">
        <v>281</v>
      </c>
      <c r="I20">
        <v>19</v>
      </c>
      <c r="J20" t="s">
        <v>113</v>
      </c>
    </row>
    <row r="21" spans="1:10" x14ac:dyDescent="0.3">
      <c r="A21">
        <v>9</v>
      </c>
      <c r="B21" t="s">
        <v>87</v>
      </c>
      <c r="I21">
        <v>20</v>
      </c>
      <c r="J21" t="s">
        <v>114</v>
      </c>
    </row>
    <row r="22" spans="1:10" x14ac:dyDescent="0.3">
      <c r="A22">
        <v>10</v>
      </c>
      <c r="B22" t="s">
        <v>88</v>
      </c>
      <c r="I22">
        <v>21</v>
      </c>
      <c r="J22" t="s">
        <v>115</v>
      </c>
    </row>
    <row r="23" spans="1:10" x14ac:dyDescent="0.3">
      <c r="A23">
        <v>11</v>
      </c>
      <c r="B23" t="s">
        <v>93</v>
      </c>
      <c r="I23">
        <v>22</v>
      </c>
      <c r="J23" t="s">
        <v>116</v>
      </c>
    </row>
    <row r="24" spans="1:10" x14ac:dyDescent="0.3">
      <c r="A24">
        <v>12</v>
      </c>
      <c r="B24" t="s">
        <v>272</v>
      </c>
      <c r="I24">
        <v>23</v>
      </c>
      <c r="J24" t="s">
        <v>117</v>
      </c>
    </row>
    <row r="25" spans="1:10" x14ac:dyDescent="0.3">
      <c r="A25">
        <v>13</v>
      </c>
      <c r="B25" t="s">
        <v>273</v>
      </c>
      <c r="I25">
        <v>24</v>
      </c>
      <c r="J25" t="s">
        <v>118</v>
      </c>
    </row>
    <row r="26" spans="1:10" x14ac:dyDescent="0.3">
      <c r="A26">
        <v>14</v>
      </c>
      <c r="B26" t="s">
        <v>200</v>
      </c>
      <c r="I26">
        <v>25</v>
      </c>
      <c r="J26" s="13" t="s">
        <v>119</v>
      </c>
    </row>
    <row r="27" spans="1:10" x14ac:dyDescent="0.3">
      <c r="A27">
        <v>15</v>
      </c>
      <c r="B27" t="s">
        <v>201</v>
      </c>
      <c r="I27">
        <v>26</v>
      </c>
      <c r="J27" s="13" t="s">
        <v>120</v>
      </c>
    </row>
    <row r="28" spans="1:10" x14ac:dyDescent="0.3">
      <c r="A28">
        <v>16</v>
      </c>
      <c r="B28" t="s">
        <v>274</v>
      </c>
      <c r="I28">
        <v>27</v>
      </c>
      <c r="J28" s="13" t="s">
        <v>121</v>
      </c>
    </row>
    <row r="29" spans="1:10" x14ac:dyDescent="0.3">
      <c r="I29">
        <v>28</v>
      </c>
      <c r="J29" s="13" t="s">
        <v>122</v>
      </c>
    </row>
    <row r="30" spans="1:10" x14ac:dyDescent="0.3">
      <c r="I30">
        <v>29</v>
      </c>
      <c r="J30" s="13" t="s">
        <v>123</v>
      </c>
    </row>
    <row r="31" spans="1:10" x14ac:dyDescent="0.3">
      <c r="I31">
        <v>30</v>
      </c>
      <c r="J31" s="13" t="s">
        <v>124</v>
      </c>
    </row>
    <row r="32" spans="1:10" x14ac:dyDescent="0.3">
      <c r="I32">
        <v>31</v>
      </c>
      <c r="J32" s="13" t="s">
        <v>125</v>
      </c>
    </row>
    <row r="33" spans="9:10" x14ac:dyDescent="0.3">
      <c r="I33">
        <v>32</v>
      </c>
      <c r="J33" s="13" t="s">
        <v>126</v>
      </c>
    </row>
    <row r="34" spans="9:10" x14ac:dyDescent="0.3">
      <c r="I34">
        <v>33</v>
      </c>
      <c r="J34" s="13" t="s">
        <v>127</v>
      </c>
    </row>
    <row r="35" spans="9:10" x14ac:dyDescent="0.3">
      <c r="I35">
        <v>34</v>
      </c>
      <c r="J35" s="13" t="s">
        <v>128</v>
      </c>
    </row>
    <row r="36" spans="9:10" x14ac:dyDescent="0.3">
      <c r="I36">
        <v>35</v>
      </c>
      <c r="J36" s="13" t="s">
        <v>129</v>
      </c>
    </row>
    <row r="37" spans="9:10" x14ac:dyDescent="0.3">
      <c r="I37">
        <v>36</v>
      </c>
      <c r="J37" s="13" t="s">
        <v>130</v>
      </c>
    </row>
    <row r="38" spans="9:10" x14ac:dyDescent="0.3">
      <c r="I38">
        <v>37</v>
      </c>
      <c r="J38" s="13" t="s">
        <v>131</v>
      </c>
    </row>
    <row r="39" spans="9:10" x14ac:dyDescent="0.3">
      <c r="I39">
        <v>38</v>
      </c>
      <c r="J39" s="13" t="s">
        <v>132</v>
      </c>
    </row>
    <row r="40" spans="9:10" x14ac:dyDescent="0.3">
      <c r="I40">
        <v>39</v>
      </c>
      <c r="J40" s="13" t="s">
        <v>133</v>
      </c>
    </row>
    <row r="41" spans="9:10" x14ac:dyDescent="0.3">
      <c r="I41">
        <v>40</v>
      </c>
      <c r="J41" s="13" t="s">
        <v>134</v>
      </c>
    </row>
    <row r="42" spans="9:10" x14ac:dyDescent="0.3">
      <c r="I42">
        <v>41</v>
      </c>
      <c r="J42" s="13" t="s">
        <v>135</v>
      </c>
    </row>
    <row r="43" spans="9:10" x14ac:dyDescent="0.3">
      <c r="I43">
        <v>42</v>
      </c>
      <c r="J43" s="13" t="s">
        <v>136</v>
      </c>
    </row>
    <row r="44" spans="9:10" x14ac:dyDescent="0.3">
      <c r="I44">
        <v>43</v>
      </c>
      <c r="J44" s="13" t="s">
        <v>137</v>
      </c>
    </row>
    <row r="45" spans="9:10" x14ac:dyDescent="0.3">
      <c r="I45">
        <v>44</v>
      </c>
      <c r="J45" s="13" t="s">
        <v>138</v>
      </c>
    </row>
    <row r="46" spans="9:10" x14ac:dyDescent="0.3">
      <c r="I46">
        <v>45</v>
      </c>
      <c r="J46" s="13" t="s">
        <v>139</v>
      </c>
    </row>
    <row r="47" spans="9:10" x14ac:dyDescent="0.3">
      <c r="I47">
        <v>46</v>
      </c>
      <c r="J47" s="13" t="s">
        <v>140</v>
      </c>
    </row>
    <row r="48" spans="9:10" x14ac:dyDescent="0.3">
      <c r="I48">
        <v>47</v>
      </c>
      <c r="J48" s="13" t="s">
        <v>141</v>
      </c>
    </row>
    <row r="49" spans="9:10" x14ac:dyDescent="0.3">
      <c r="I49">
        <v>48</v>
      </c>
      <c r="J49" s="13" t="s">
        <v>142</v>
      </c>
    </row>
    <row r="50" spans="9:10" x14ac:dyDescent="0.3">
      <c r="I50">
        <v>49</v>
      </c>
      <c r="J50" s="13" t="s">
        <v>143</v>
      </c>
    </row>
    <row r="51" spans="9:10" x14ac:dyDescent="0.3">
      <c r="I51">
        <v>50</v>
      </c>
      <c r="J51" s="13" t="s">
        <v>144</v>
      </c>
    </row>
    <row r="52" spans="9:10" x14ac:dyDescent="0.3">
      <c r="I52">
        <v>51</v>
      </c>
      <c r="J52" s="13" t="s">
        <v>145</v>
      </c>
    </row>
    <row r="53" spans="9:10" x14ac:dyDescent="0.3">
      <c r="I53">
        <v>52</v>
      </c>
      <c r="J53" s="13" t="s">
        <v>146</v>
      </c>
    </row>
    <row r="54" spans="9:10" x14ac:dyDescent="0.3">
      <c r="I54">
        <v>53</v>
      </c>
      <c r="J54" s="13" t="s">
        <v>147</v>
      </c>
    </row>
    <row r="55" spans="9:10" x14ac:dyDescent="0.3">
      <c r="I55">
        <v>54</v>
      </c>
      <c r="J55" s="13" t="s">
        <v>148</v>
      </c>
    </row>
    <row r="56" spans="9:10" x14ac:dyDescent="0.3">
      <c r="I56">
        <v>55</v>
      </c>
      <c r="J56" s="13" t="s">
        <v>149</v>
      </c>
    </row>
    <row r="57" spans="9:10" x14ac:dyDescent="0.3">
      <c r="I57">
        <v>56</v>
      </c>
      <c r="J57" s="13" t="s">
        <v>150</v>
      </c>
    </row>
    <row r="58" spans="9:10" x14ac:dyDescent="0.3">
      <c r="I58">
        <v>57</v>
      </c>
      <c r="J58" s="13" t="s">
        <v>151</v>
      </c>
    </row>
    <row r="59" spans="9:10" x14ac:dyDescent="0.3">
      <c r="I59">
        <v>58</v>
      </c>
      <c r="J59" s="13" t="s">
        <v>152</v>
      </c>
    </row>
    <row r="60" spans="9:10" x14ac:dyDescent="0.3">
      <c r="I60">
        <v>59</v>
      </c>
      <c r="J60" s="13" t="s">
        <v>153</v>
      </c>
    </row>
    <row r="61" spans="9:10" x14ac:dyDescent="0.3">
      <c r="I61">
        <v>60</v>
      </c>
      <c r="J61" s="13" t="s">
        <v>154</v>
      </c>
    </row>
    <row r="62" spans="9:10" x14ac:dyDescent="0.3">
      <c r="I62">
        <v>61</v>
      </c>
      <c r="J62" s="13" t="s">
        <v>155</v>
      </c>
    </row>
    <row r="63" spans="9:10" x14ac:dyDescent="0.3">
      <c r="I63">
        <v>62</v>
      </c>
      <c r="J63" s="13" t="s">
        <v>156</v>
      </c>
    </row>
    <row r="64" spans="9:10" x14ac:dyDescent="0.3">
      <c r="I64">
        <v>63</v>
      </c>
      <c r="J64" s="13" t="s">
        <v>157</v>
      </c>
    </row>
    <row r="65" spans="9:10" x14ac:dyDescent="0.3">
      <c r="I65">
        <v>64</v>
      </c>
      <c r="J65" s="13" t="s">
        <v>158</v>
      </c>
    </row>
    <row r="66" spans="9:10" x14ac:dyDescent="0.3">
      <c r="I66">
        <v>65</v>
      </c>
      <c r="J66" s="13" t="s">
        <v>159</v>
      </c>
    </row>
    <row r="67" spans="9:10" x14ac:dyDescent="0.3">
      <c r="I67">
        <v>66</v>
      </c>
      <c r="J67" s="13" t="s">
        <v>160</v>
      </c>
    </row>
    <row r="68" spans="9:10" x14ac:dyDescent="0.3">
      <c r="I68">
        <v>67</v>
      </c>
      <c r="J68" s="13" t="s">
        <v>161</v>
      </c>
    </row>
    <row r="69" spans="9:10" x14ac:dyDescent="0.3">
      <c r="I69">
        <v>68</v>
      </c>
      <c r="J69" s="13" t="s">
        <v>162</v>
      </c>
    </row>
    <row r="70" spans="9:10" x14ac:dyDescent="0.3">
      <c r="I70">
        <v>69</v>
      </c>
      <c r="J70" s="13" t="s">
        <v>163</v>
      </c>
    </row>
    <row r="71" spans="9:10" x14ac:dyDescent="0.3">
      <c r="I71">
        <v>70</v>
      </c>
      <c r="J71" s="13" t="s">
        <v>164</v>
      </c>
    </row>
    <row r="72" spans="9:10" x14ac:dyDescent="0.3">
      <c r="I72">
        <v>71</v>
      </c>
      <c r="J72" s="13" t="s">
        <v>165</v>
      </c>
    </row>
    <row r="73" spans="9:10" x14ac:dyDescent="0.3">
      <c r="I73">
        <v>72</v>
      </c>
      <c r="J73" s="13" t="s">
        <v>166</v>
      </c>
    </row>
    <row r="74" spans="9:10" x14ac:dyDescent="0.3">
      <c r="I74">
        <v>73</v>
      </c>
      <c r="J74" s="13" t="s">
        <v>167</v>
      </c>
    </row>
    <row r="75" spans="9:10" x14ac:dyDescent="0.3">
      <c r="I75">
        <v>74</v>
      </c>
      <c r="J75" s="13" t="s">
        <v>168</v>
      </c>
    </row>
    <row r="76" spans="9:10" x14ac:dyDescent="0.3">
      <c r="I76">
        <v>75</v>
      </c>
      <c r="J76" s="13" t="s">
        <v>169</v>
      </c>
    </row>
    <row r="77" spans="9:10" x14ac:dyDescent="0.3">
      <c r="I77">
        <v>76</v>
      </c>
      <c r="J77" s="13" t="s">
        <v>170</v>
      </c>
    </row>
    <row r="78" spans="9:10" x14ac:dyDescent="0.3">
      <c r="I78">
        <v>77</v>
      </c>
      <c r="J78" s="13" t="s">
        <v>171</v>
      </c>
    </row>
    <row r="79" spans="9:10" x14ac:dyDescent="0.3">
      <c r="I79">
        <v>78</v>
      </c>
      <c r="J79" s="13" t="s">
        <v>172</v>
      </c>
    </row>
    <row r="80" spans="9:10" x14ac:dyDescent="0.3">
      <c r="I80">
        <v>79</v>
      </c>
      <c r="J80" s="13" t="s">
        <v>173</v>
      </c>
    </row>
    <row r="81" spans="9:10" x14ac:dyDescent="0.3">
      <c r="I81">
        <v>80</v>
      </c>
      <c r="J81" s="13" t="s">
        <v>174</v>
      </c>
    </row>
    <row r="82" spans="9:10" x14ac:dyDescent="0.3">
      <c r="I82">
        <v>81</v>
      </c>
      <c r="J82" s="13" t="s">
        <v>175</v>
      </c>
    </row>
    <row r="83" spans="9:10" x14ac:dyDescent="0.3">
      <c r="I83">
        <v>82</v>
      </c>
      <c r="J83" s="13" t="s">
        <v>176</v>
      </c>
    </row>
    <row r="84" spans="9:10" x14ac:dyDescent="0.3">
      <c r="I84">
        <v>83</v>
      </c>
      <c r="J84" s="13" t="s">
        <v>177</v>
      </c>
    </row>
    <row r="85" spans="9:10" x14ac:dyDescent="0.3">
      <c r="I85">
        <v>84</v>
      </c>
      <c r="J85" s="13" t="s">
        <v>178</v>
      </c>
    </row>
    <row r="86" spans="9:10" x14ac:dyDescent="0.3">
      <c r="I86">
        <v>85</v>
      </c>
      <c r="J86" s="13" t="s">
        <v>179</v>
      </c>
    </row>
    <row r="87" spans="9:10" x14ac:dyDescent="0.3">
      <c r="I87">
        <v>86</v>
      </c>
      <c r="J87" s="13" t="s">
        <v>180</v>
      </c>
    </row>
    <row r="88" spans="9:10" x14ac:dyDescent="0.3">
      <c r="I88">
        <v>87</v>
      </c>
      <c r="J88" s="13" t="s">
        <v>181</v>
      </c>
    </row>
    <row r="89" spans="9:10" x14ac:dyDescent="0.3">
      <c r="I89">
        <v>88</v>
      </c>
      <c r="J89" s="13" t="s">
        <v>182</v>
      </c>
    </row>
    <row r="90" spans="9:10" x14ac:dyDescent="0.3">
      <c r="I90">
        <v>89</v>
      </c>
      <c r="J90" s="13" t="s">
        <v>183</v>
      </c>
    </row>
    <row r="91" spans="9:10" x14ac:dyDescent="0.3">
      <c r="I91">
        <v>90</v>
      </c>
      <c r="J91" s="13" t="s">
        <v>184</v>
      </c>
    </row>
    <row r="92" spans="9:10" x14ac:dyDescent="0.3">
      <c r="I92">
        <v>91</v>
      </c>
      <c r="J92" s="13" t="s">
        <v>185</v>
      </c>
    </row>
    <row r="93" spans="9:10" x14ac:dyDescent="0.3">
      <c r="I93">
        <v>92</v>
      </c>
      <c r="J93" s="13" t="s">
        <v>186</v>
      </c>
    </row>
    <row r="94" spans="9:10" x14ac:dyDescent="0.3">
      <c r="I94">
        <v>93</v>
      </c>
      <c r="J94" s="13" t="s">
        <v>187</v>
      </c>
    </row>
    <row r="95" spans="9:10" x14ac:dyDescent="0.3">
      <c r="I95">
        <v>94</v>
      </c>
      <c r="J95" s="13" t="s">
        <v>188</v>
      </c>
    </row>
    <row r="96" spans="9:10" x14ac:dyDescent="0.3">
      <c r="I96">
        <v>95</v>
      </c>
      <c r="J96" s="13" t="s">
        <v>189</v>
      </c>
    </row>
    <row r="97" spans="9:10" x14ac:dyDescent="0.3">
      <c r="I97">
        <v>96</v>
      </c>
      <c r="J97" s="13" t="s">
        <v>190</v>
      </c>
    </row>
    <row r="98" spans="9:10" x14ac:dyDescent="0.3">
      <c r="I98">
        <v>97</v>
      </c>
      <c r="J98" s="13" t="s">
        <v>191</v>
      </c>
    </row>
    <row r="99" spans="9:10" x14ac:dyDescent="0.3">
      <c r="I99">
        <v>98</v>
      </c>
      <c r="J99" s="13" t="s">
        <v>192</v>
      </c>
    </row>
    <row r="100" spans="9:10" x14ac:dyDescent="0.3">
      <c r="I100">
        <v>99</v>
      </c>
      <c r="J100" s="13" t="s">
        <v>193</v>
      </c>
    </row>
    <row r="101" spans="9:10" x14ac:dyDescent="0.3">
      <c r="I101">
        <v>100</v>
      </c>
      <c r="J101" s="13" t="s">
        <v>194</v>
      </c>
    </row>
  </sheetData>
  <sheetProtection sheet="1" objects="1" scenarios="1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C278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0" defaultRowHeight="14.4" zeroHeight="1" x14ac:dyDescent="0.3"/>
  <cols>
    <col min="1" max="1" width="4.88671875" style="33" customWidth="1"/>
    <col min="2" max="2" width="5.33203125" style="33" bestFit="1" customWidth="1"/>
    <col min="3" max="3" width="26.44140625" style="32" customWidth="1"/>
    <col min="4" max="4" width="5.88671875" style="32" bestFit="1" customWidth="1"/>
    <col min="5" max="5" width="15.109375" style="32" bestFit="1" customWidth="1"/>
    <col min="6" max="9" width="5.33203125" style="32" bestFit="1" customWidth="1"/>
    <col min="10" max="10" width="14" style="32" customWidth="1"/>
    <col min="11" max="11" width="3.33203125" style="32" bestFit="1" customWidth="1"/>
    <col min="12" max="12" width="4.21875" style="32" bestFit="1" customWidth="1"/>
    <col min="13" max="13" width="3.33203125" style="32" customWidth="1"/>
    <col min="14" max="15" width="3.33203125" style="32" bestFit="1" customWidth="1"/>
    <col min="16" max="16" width="4.21875" style="32" bestFit="1" customWidth="1"/>
    <col min="17" max="17" width="3.33203125" style="32" customWidth="1"/>
    <col min="18" max="19" width="3.33203125" style="32" bestFit="1" customWidth="1"/>
    <col min="20" max="20" width="4.21875" style="32" bestFit="1" customWidth="1"/>
    <col min="21" max="21" width="3.33203125" style="32" customWidth="1"/>
    <col min="22" max="23" width="3.33203125" style="32" bestFit="1" customWidth="1"/>
    <col min="24" max="24" width="4.21875" style="32" bestFit="1" customWidth="1"/>
    <col min="25" max="25" width="3.33203125" style="32" customWidth="1"/>
    <col min="26" max="27" width="3.33203125" style="32" bestFit="1" customWidth="1"/>
    <col min="28" max="28" width="4.21875" style="32" bestFit="1" customWidth="1"/>
    <col min="29" max="29" width="3.33203125" style="32" customWidth="1"/>
    <col min="30" max="31" width="3.33203125" style="32" bestFit="1" customWidth="1"/>
    <col min="32" max="32" width="4.21875" style="32" bestFit="1" customWidth="1"/>
    <col min="33" max="33" width="3.33203125" style="32" customWidth="1"/>
    <col min="34" max="35" width="3.33203125" style="32" bestFit="1" customWidth="1"/>
    <col min="36" max="36" width="4.21875" style="32" bestFit="1" customWidth="1"/>
    <col min="37" max="37" width="3.33203125" style="32" customWidth="1"/>
    <col min="38" max="39" width="3.33203125" style="32" bestFit="1" customWidth="1"/>
    <col min="40" max="41" width="3.33203125" style="32" customWidth="1"/>
    <col min="42" max="42" width="3.109375" style="32" bestFit="1" customWidth="1"/>
    <col min="43" max="43" width="3.33203125" style="32" bestFit="1" customWidth="1"/>
    <col min="44" max="45" width="3.33203125" style="32" customWidth="1"/>
    <col min="46" max="46" width="3.109375" style="32" bestFit="1" customWidth="1"/>
    <col min="47" max="47" width="3.33203125" style="32" bestFit="1" customWidth="1"/>
    <col min="48" max="49" width="3.33203125" style="32" customWidth="1"/>
    <col min="50" max="50" width="3.109375" style="32" bestFit="1" customWidth="1"/>
    <col min="51" max="51" width="3.33203125" style="32" bestFit="1" customWidth="1"/>
    <col min="52" max="53" width="3.33203125" style="32" customWidth="1"/>
    <col min="54" max="54" width="3.109375" style="32" customWidth="1"/>
    <col min="55" max="55" width="8.88671875" style="32" customWidth="1"/>
    <col min="56" max="16384" width="8.88671875" style="32" hidden="1"/>
  </cols>
  <sheetData>
    <row r="1" spans="1:54" x14ac:dyDescent="0.3">
      <c r="A1" s="60" t="s">
        <v>0</v>
      </c>
      <c r="B1" s="60" t="s">
        <v>1</v>
      </c>
      <c r="C1" s="60" t="s">
        <v>2</v>
      </c>
      <c r="D1" s="60" t="s">
        <v>262</v>
      </c>
      <c r="E1" s="60" t="s">
        <v>59</v>
      </c>
      <c r="F1" s="65" t="s">
        <v>265</v>
      </c>
      <c r="G1" s="66"/>
      <c r="H1" s="66"/>
      <c r="I1" s="67"/>
      <c r="J1" s="63" t="s">
        <v>214</v>
      </c>
      <c r="K1" s="60" t="str">
        <f>INSTRUCTION!D2</f>
        <v>BNGA</v>
      </c>
      <c r="L1" s="60"/>
      <c r="M1" s="60"/>
      <c r="N1" s="62"/>
      <c r="O1" s="60" t="str">
        <f>INSTRUCTION!D3</f>
        <v>ENGB</v>
      </c>
      <c r="P1" s="60"/>
      <c r="Q1" s="60"/>
      <c r="R1" s="62"/>
      <c r="S1" s="60" t="str">
        <f>INSTRUCTION!D4</f>
        <v>HIST</v>
      </c>
      <c r="T1" s="60"/>
      <c r="U1" s="60"/>
      <c r="V1" s="62"/>
      <c r="W1" s="60" t="str">
        <f>INSTRUCTION!D5</f>
        <v>EDCN</v>
      </c>
      <c r="X1" s="60"/>
      <c r="Y1" s="60"/>
      <c r="Z1" s="62"/>
      <c r="AA1" s="60" t="str">
        <f>INSTRUCTION!D6</f>
        <v>ECON</v>
      </c>
      <c r="AB1" s="60"/>
      <c r="AC1" s="60"/>
      <c r="AD1" s="62"/>
      <c r="AE1" s="60" t="str">
        <f>INSTRUCTION!D7</f>
        <v>ARBC</v>
      </c>
      <c r="AF1" s="60"/>
      <c r="AG1" s="60"/>
      <c r="AH1" s="62"/>
      <c r="AI1" s="60" t="str">
        <f>INSTRUCTION!D8</f>
        <v>GEGR</v>
      </c>
      <c r="AJ1" s="60"/>
      <c r="AK1" s="60"/>
      <c r="AL1" s="62"/>
      <c r="AM1" s="60" t="str">
        <f>INSTRUCTION!D9</f>
        <v>PHYS</v>
      </c>
      <c r="AN1" s="60"/>
      <c r="AO1" s="60"/>
      <c r="AP1" s="62"/>
      <c r="AQ1" s="60" t="str">
        <f>INSTRUCTION!D10</f>
        <v>CHEM</v>
      </c>
      <c r="AR1" s="60"/>
      <c r="AS1" s="60"/>
      <c r="AT1" s="62"/>
      <c r="AU1" s="60" t="str">
        <f>INSTRUCTION!D11</f>
        <v>MATH</v>
      </c>
      <c r="AV1" s="60"/>
      <c r="AW1" s="60"/>
      <c r="AX1" s="62"/>
      <c r="AY1" s="60" t="str">
        <f>INSTRUCTION!D12</f>
        <v>BIOS</v>
      </c>
      <c r="AZ1" s="60"/>
      <c r="BA1" s="60"/>
      <c r="BB1" s="62"/>
    </row>
    <row r="2" spans="1:54" x14ac:dyDescent="0.3">
      <c r="A2" s="61"/>
      <c r="B2" s="61"/>
      <c r="C2" s="62"/>
      <c r="D2" s="62"/>
      <c r="E2" s="62"/>
      <c r="F2" s="57" t="s">
        <v>216</v>
      </c>
      <c r="G2" s="57" t="s">
        <v>217</v>
      </c>
      <c r="H2" s="57" t="s">
        <v>218</v>
      </c>
      <c r="I2" s="57" t="s">
        <v>219</v>
      </c>
      <c r="J2" s="64"/>
      <c r="K2" s="57" t="s">
        <v>23</v>
      </c>
      <c r="L2" s="57" t="s">
        <v>285</v>
      </c>
      <c r="M2" s="57" t="s">
        <v>24</v>
      </c>
      <c r="N2" s="57" t="s">
        <v>220</v>
      </c>
      <c r="O2" s="57" t="s">
        <v>23</v>
      </c>
      <c r="P2" s="57" t="s">
        <v>286</v>
      </c>
      <c r="Q2" s="57" t="s">
        <v>24</v>
      </c>
      <c r="R2" s="57" t="s">
        <v>220</v>
      </c>
      <c r="S2" s="57" t="s">
        <v>23</v>
      </c>
      <c r="T2" s="57" t="s">
        <v>287</v>
      </c>
      <c r="U2" s="57" t="s">
        <v>24</v>
      </c>
      <c r="V2" s="57" t="s">
        <v>220</v>
      </c>
      <c r="W2" s="57" t="s">
        <v>23</v>
      </c>
      <c r="X2" s="57" t="s">
        <v>288</v>
      </c>
      <c r="Y2" s="57" t="s">
        <v>24</v>
      </c>
      <c r="Z2" s="57" t="s">
        <v>220</v>
      </c>
      <c r="AA2" s="57" t="s">
        <v>23</v>
      </c>
      <c r="AB2" s="57" t="s">
        <v>289</v>
      </c>
      <c r="AC2" s="57" t="s">
        <v>24</v>
      </c>
      <c r="AD2" s="57" t="s">
        <v>220</v>
      </c>
      <c r="AE2" s="57" t="s">
        <v>23</v>
      </c>
      <c r="AF2" s="57" t="s">
        <v>291</v>
      </c>
      <c r="AG2" s="57" t="s">
        <v>24</v>
      </c>
      <c r="AH2" s="57" t="s">
        <v>220</v>
      </c>
      <c r="AI2" s="57" t="s">
        <v>23</v>
      </c>
      <c r="AJ2" s="57" t="s">
        <v>292</v>
      </c>
      <c r="AK2" s="57" t="s">
        <v>24</v>
      </c>
      <c r="AL2" s="57" t="s">
        <v>220</v>
      </c>
      <c r="AM2" s="57" t="s">
        <v>23</v>
      </c>
      <c r="AN2" s="57" t="s">
        <v>293</v>
      </c>
      <c r="AO2" s="57" t="s">
        <v>24</v>
      </c>
      <c r="AP2" s="57" t="s">
        <v>220</v>
      </c>
      <c r="AQ2" s="57" t="s">
        <v>23</v>
      </c>
      <c r="AR2" s="57" t="s">
        <v>294</v>
      </c>
      <c r="AS2" s="57" t="s">
        <v>24</v>
      </c>
      <c r="AT2" s="57" t="s">
        <v>220</v>
      </c>
      <c r="AU2" s="57" t="s">
        <v>23</v>
      </c>
      <c r="AV2" s="57" t="s">
        <v>295</v>
      </c>
      <c r="AW2" s="57" t="s">
        <v>24</v>
      </c>
      <c r="AX2" s="57" t="s">
        <v>220</v>
      </c>
      <c r="AY2" s="57" t="s">
        <v>23</v>
      </c>
      <c r="AZ2" s="57" t="s">
        <v>296</v>
      </c>
      <c r="BA2" s="57" t="s">
        <v>24</v>
      </c>
      <c r="BB2" s="57" t="s">
        <v>220</v>
      </c>
    </row>
    <row r="3" spans="1:54" x14ac:dyDescent="0.3">
      <c r="A3" s="40" t="s">
        <v>89</v>
      </c>
      <c r="B3" s="41">
        <v>1</v>
      </c>
      <c r="C3" s="42" t="s">
        <v>297</v>
      </c>
      <c r="D3" s="42" t="s">
        <v>263</v>
      </c>
      <c r="E3" s="35">
        <v>1</v>
      </c>
      <c r="F3" s="43" t="s">
        <v>27</v>
      </c>
      <c r="G3" s="43" t="s">
        <v>195</v>
      </c>
      <c r="H3" s="43" t="s">
        <v>3</v>
      </c>
      <c r="I3" s="43" t="s">
        <v>28</v>
      </c>
      <c r="J3" s="41">
        <v>4240000001</v>
      </c>
      <c r="K3" s="44">
        <v>38</v>
      </c>
      <c r="L3" s="44"/>
      <c r="M3" s="44">
        <v>32</v>
      </c>
      <c r="N3" s="44">
        <v>20</v>
      </c>
      <c r="O3" s="44">
        <v>37</v>
      </c>
      <c r="P3" s="44"/>
      <c r="Q3" s="44">
        <v>29</v>
      </c>
      <c r="R3" s="44">
        <v>20</v>
      </c>
      <c r="S3" s="44">
        <v>28</v>
      </c>
      <c r="T3" s="44"/>
      <c r="U3" s="44">
        <v>27</v>
      </c>
      <c r="V3" s="44">
        <v>20</v>
      </c>
      <c r="W3" s="44">
        <v>30</v>
      </c>
      <c r="X3" s="44"/>
      <c r="Y3" s="44">
        <v>30</v>
      </c>
      <c r="Z3" s="44">
        <v>20</v>
      </c>
      <c r="AA3" s="44">
        <v>33</v>
      </c>
      <c r="AB3" s="44"/>
      <c r="AC3" s="44">
        <v>30</v>
      </c>
      <c r="AD3" s="44">
        <v>20</v>
      </c>
      <c r="AE3" s="44" t="s">
        <v>280</v>
      </c>
      <c r="AF3" s="44"/>
      <c r="AG3" s="44" t="s">
        <v>280</v>
      </c>
      <c r="AH3" s="44" t="s">
        <v>280</v>
      </c>
      <c r="AI3" s="44">
        <v>31</v>
      </c>
      <c r="AJ3" s="44"/>
      <c r="AK3" s="44">
        <v>31</v>
      </c>
      <c r="AL3" s="44">
        <v>30</v>
      </c>
      <c r="AM3" s="44" t="s">
        <v>280</v>
      </c>
      <c r="AN3" s="44"/>
      <c r="AO3" s="44" t="s">
        <v>280</v>
      </c>
      <c r="AP3" s="44" t="s">
        <v>280</v>
      </c>
      <c r="AQ3" s="44" t="s">
        <v>280</v>
      </c>
      <c r="AR3" s="44"/>
      <c r="AS3" s="44" t="s">
        <v>280</v>
      </c>
      <c r="AT3" s="44" t="s">
        <v>280</v>
      </c>
      <c r="AU3" s="44" t="s">
        <v>280</v>
      </c>
      <c r="AV3" s="44"/>
      <c r="AW3" s="44" t="s">
        <v>280</v>
      </c>
      <c r="AX3" s="44" t="s">
        <v>280</v>
      </c>
      <c r="AY3" s="44" t="s">
        <v>280</v>
      </c>
      <c r="AZ3" s="44"/>
      <c r="BA3" s="44" t="s">
        <v>280</v>
      </c>
      <c r="BB3" s="44" t="s">
        <v>280</v>
      </c>
    </row>
    <row r="4" spans="1:54" x14ac:dyDescent="0.3">
      <c r="A4" s="40" t="s">
        <v>89</v>
      </c>
      <c r="B4" s="41">
        <v>2</v>
      </c>
      <c r="C4" s="42" t="s">
        <v>298</v>
      </c>
      <c r="D4" s="42" t="s">
        <v>263</v>
      </c>
      <c r="E4" s="35">
        <v>2</v>
      </c>
      <c r="F4" s="43" t="s">
        <v>27</v>
      </c>
      <c r="G4" s="43" t="s">
        <v>195</v>
      </c>
      <c r="H4" s="43" t="s">
        <v>3</v>
      </c>
      <c r="I4" s="43" t="s">
        <v>64</v>
      </c>
      <c r="J4" s="41">
        <v>4240000002</v>
      </c>
      <c r="K4" s="44">
        <v>39</v>
      </c>
      <c r="L4" s="44"/>
      <c r="M4" s="44">
        <v>31</v>
      </c>
      <c r="N4" s="44">
        <v>20</v>
      </c>
      <c r="O4" s="44">
        <v>37</v>
      </c>
      <c r="P4" s="44"/>
      <c r="Q4" s="44">
        <v>29</v>
      </c>
      <c r="R4" s="44">
        <v>20</v>
      </c>
      <c r="S4" s="44">
        <v>22</v>
      </c>
      <c r="T4" s="44"/>
      <c r="U4" s="44">
        <v>25</v>
      </c>
      <c r="V4" s="44">
        <v>20</v>
      </c>
      <c r="W4" s="44">
        <v>29</v>
      </c>
      <c r="X4" s="44"/>
      <c r="Y4" s="44">
        <v>34</v>
      </c>
      <c r="Z4" s="44">
        <v>20</v>
      </c>
      <c r="AA4" s="44" t="s">
        <v>280</v>
      </c>
      <c r="AB4" s="44"/>
      <c r="AC4" s="44" t="s">
        <v>280</v>
      </c>
      <c r="AD4" s="44" t="s">
        <v>280</v>
      </c>
      <c r="AE4" s="44" t="s">
        <v>280</v>
      </c>
      <c r="AF4" s="44"/>
      <c r="AG4" s="44" t="s">
        <v>280</v>
      </c>
      <c r="AH4" s="44" t="s">
        <v>280</v>
      </c>
      <c r="AI4" s="44">
        <v>30</v>
      </c>
      <c r="AJ4" s="44"/>
      <c r="AK4" s="44">
        <v>31</v>
      </c>
      <c r="AL4" s="44">
        <v>30</v>
      </c>
      <c r="AM4" s="44" t="s">
        <v>280</v>
      </c>
      <c r="AN4" s="44"/>
      <c r="AO4" s="44" t="s">
        <v>280</v>
      </c>
      <c r="AP4" s="44" t="s">
        <v>280</v>
      </c>
      <c r="AQ4" s="44" t="s">
        <v>280</v>
      </c>
      <c r="AR4" s="44"/>
      <c r="AS4" s="44" t="s">
        <v>280</v>
      </c>
      <c r="AT4" s="44" t="s">
        <v>280</v>
      </c>
      <c r="AU4" s="44" t="s">
        <v>280</v>
      </c>
      <c r="AV4" s="44"/>
      <c r="AW4" s="44" t="s">
        <v>280</v>
      </c>
      <c r="AX4" s="44" t="s">
        <v>280</v>
      </c>
      <c r="AY4" s="44">
        <v>19</v>
      </c>
      <c r="AZ4" s="44"/>
      <c r="BA4" s="44">
        <v>26</v>
      </c>
      <c r="BB4" s="44">
        <v>30</v>
      </c>
    </row>
    <row r="5" spans="1:54" x14ac:dyDescent="0.3">
      <c r="A5" s="40" t="s">
        <v>89</v>
      </c>
      <c r="B5" s="41">
        <v>3</v>
      </c>
      <c r="C5" s="42" t="s">
        <v>299</v>
      </c>
      <c r="D5" s="42" t="s">
        <v>263</v>
      </c>
      <c r="E5" s="35">
        <v>3</v>
      </c>
      <c r="F5" s="43" t="s">
        <v>27</v>
      </c>
      <c r="G5" s="43" t="s">
        <v>195</v>
      </c>
      <c r="H5" s="43" t="s">
        <v>3</v>
      </c>
      <c r="I5" s="43" t="s">
        <v>28</v>
      </c>
      <c r="J5" s="41">
        <v>4240000003</v>
      </c>
      <c r="K5" s="44">
        <v>38</v>
      </c>
      <c r="L5" s="44"/>
      <c r="M5" s="44">
        <v>31</v>
      </c>
      <c r="N5" s="44">
        <v>20</v>
      </c>
      <c r="O5" s="44">
        <v>33</v>
      </c>
      <c r="P5" s="44"/>
      <c r="Q5" s="44">
        <v>30</v>
      </c>
      <c r="R5" s="44">
        <v>20</v>
      </c>
      <c r="S5" s="44">
        <v>27</v>
      </c>
      <c r="T5" s="44"/>
      <c r="U5" s="44">
        <v>14</v>
      </c>
      <c r="V5" s="44">
        <v>20</v>
      </c>
      <c r="W5" s="44">
        <v>25</v>
      </c>
      <c r="X5" s="44"/>
      <c r="Y5" s="44">
        <v>25</v>
      </c>
      <c r="Z5" s="44">
        <v>20</v>
      </c>
      <c r="AA5" s="44">
        <v>34</v>
      </c>
      <c r="AB5" s="44"/>
      <c r="AC5" s="44">
        <v>26</v>
      </c>
      <c r="AD5" s="44">
        <v>20</v>
      </c>
      <c r="AE5" s="44" t="s">
        <v>280</v>
      </c>
      <c r="AF5" s="44"/>
      <c r="AG5" s="44" t="s">
        <v>280</v>
      </c>
      <c r="AH5" s="44" t="s">
        <v>280</v>
      </c>
      <c r="AI5" s="44">
        <v>32</v>
      </c>
      <c r="AJ5" s="44"/>
      <c r="AK5" s="44">
        <v>30</v>
      </c>
      <c r="AL5" s="44">
        <v>30</v>
      </c>
      <c r="AM5" s="44" t="s">
        <v>280</v>
      </c>
      <c r="AN5" s="44"/>
      <c r="AO5" s="44" t="s">
        <v>280</v>
      </c>
      <c r="AP5" s="44" t="s">
        <v>280</v>
      </c>
      <c r="AQ5" s="44" t="s">
        <v>280</v>
      </c>
      <c r="AR5" s="44"/>
      <c r="AS5" s="44" t="s">
        <v>280</v>
      </c>
      <c r="AT5" s="44" t="s">
        <v>280</v>
      </c>
      <c r="AU5" s="44" t="s">
        <v>280</v>
      </c>
      <c r="AV5" s="44"/>
      <c r="AW5" s="44" t="s">
        <v>280</v>
      </c>
      <c r="AX5" s="44" t="s">
        <v>280</v>
      </c>
      <c r="AY5" s="44" t="s">
        <v>280</v>
      </c>
      <c r="AZ5" s="44"/>
      <c r="BA5" s="44" t="s">
        <v>280</v>
      </c>
      <c r="BB5" s="44" t="s">
        <v>280</v>
      </c>
    </row>
    <row r="6" spans="1:54" x14ac:dyDescent="0.3">
      <c r="A6" s="40" t="s">
        <v>89</v>
      </c>
      <c r="B6" s="41">
        <v>4</v>
      </c>
      <c r="C6" s="42" t="s">
        <v>300</v>
      </c>
      <c r="D6" s="42" t="s">
        <v>263</v>
      </c>
      <c r="E6" s="35">
        <v>4</v>
      </c>
      <c r="F6" s="43" t="s">
        <v>27</v>
      </c>
      <c r="G6" s="43" t="s">
        <v>195</v>
      </c>
      <c r="H6" s="43" t="s">
        <v>3</v>
      </c>
      <c r="I6" s="43" t="s">
        <v>28</v>
      </c>
      <c r="J6" s="41">
        <v>4240000004</v>
      </c>
      <c r="K6" s="44">
        <v>37</v>
      </c>
      <c r="L6" s="44"/>
      <c r="M6" s="44">
        <v>30</v>
      </c>
      <c r="N6" s="44">
        <v>20</v>
      </c>
      <c r="O6" s="44">
        <v>29</v>
      </c>
      <c r="P6" s="44"/>
      <c r="Q6" s="44">
        <v>12</v>
      </c>
      <c r="R6" s="44">
        <v>20</v>
      </c>
      <c r="S6" s="44">
        <v>27</v>
      </c>
      <c r="T6" s="44"/>
      <c r="U6" s="44">
        <v>16</v>
      </c>
      <c r="V6" s="44">
        <v>20</v>
      </c>
      <c r="W6" s="44">
        <v>27</v>
      </c>
      <c r="X6" s="44"/>
      <c r="Y6" s="44">
        <v>30</v>
      </c>
      <c r="Z6" s="44">
        <v>20</v>
      </c>
      <c r="AA6" s="44">
        <v>36</v>
      </c>
      <c r="AB6" s="44"/>
      <c r="AC6" s="44">
        <v>37</v>
      </c>
      <c r="AD6" s="44">
        <v>20</v>
      </c>
      <c r="AE6" s="44" t="s">
        <v>280</v>
      </c>
      <c r="AF6" s="44"/>
      <c r="AG6" s="44" t="s">
        <v>280</v>
      </c>
      <c r="AH6" s="44" t="s">
        <v>280</v>
      </c>
      <c r="AI6" s="44">
        <v>31</v>
      </c>
      <c r="AJ6" s="44"/>
      <c r="AK6" s="44">
        <v>32</v>
      </c>
      <c r="AL6" s="44">
        <v>30</v>
      </c>
      <c r="AM6" s="44" t="s">
        <v>280</v>
      </c>
      <c r="AN6" s="44"/>
      <c r="AO6" s="44" t="s">
        <v>280</v>
      </c>
      <c r="AP6" s="44" t="s">
        <v>280</v>
      </c>
      <c r="AQ6" s="44" t="s">
        <v>280</v>
      </c>
      <c r="AR6" s="44"/>
      <c r="AS6" s="44" t="s">
        <v>280</v>
      </c>
      <c r="AT6" s="44" t="s">
        <v>280</v>
      </c>
      <c r="AU6" s="44" t="s">
        <v>280</v>
      </c>
      <c r="AV6" s="44"/>
      <c r="AW6" s="44" t="s">
        <v>280</v>
      </c>
      <c r="AX6" s="44" t="s">
        <v>280</v>
      </c>
      <c r="AY6" s="44" t="s">
        <v>280</v>
      </c>
      <c r="AZ6" s="44"/>
      <c r="BA6" s="44" t="s">
        <v>280</v>
      </c>
      <c r="BB6" s="44" t="s">
        <v>280</v>
      </c>
    </row>
    <row r="7" spans="1:54" x14ac:dyDescent="0.3">
      <c r="A7" s="40" t="s">
        <v>89</v>
      </c>
      <c r="B7" s="41">
        <v>5</v>
      </c>
      <c r="C7" s="42" t="s">
        <v>301</v>
      </c>
      <c r="D7" s="42" t="s">
        <v>263</v>
      </c>
      <c r="E7" s="35">
        <v>5</v>
      </c>
      <c r="F7" s="43" t="s">
        <v>27</v>
      </c>
      <c r="G7" s="43" t="s">
        <v>195</v>
      </c>
      <c r="H7" s="43" t="s">
        <v>3</v>
      </c>
      <c r="I7" s="43" t="s">
        <v>28</v>
      </c>
      <c r="J7" s="41">
        <v>4240000005</v>
      </c>
      <c r="K7" s="44">
        <v>37</v>
      </c>
      <c r="L7" s="44"/>
      <c r="M7" s="44" t="s">
        <v>94</v>
      </c>
      <c r="N7" s="44" t="s">
        <v>94</v>
      </c>
      <c r="O7" s="44">
        <v>27</v>
      </c>
      <c r="P7" s="44"/>
      <c r="Q7" s="44" t="s">
        <v>94</v>
      </c>
      <c r="R7" s="44" t="s">
        <v>94</v>
      </c>
      <c r="S7" s="44">
        <v>30</v>
      </c>
      <c r="T7" s="44"/>
      <c r="U7" s="44" t="s">
        <v>94</v>
      </c>
      <c r="V7" s="44" t="s">
        <v>94</v>
      </c>
      <c r="W7" s="44">
        <v>28</v>
      </c>
      <c r="X7" s="44"/>
      <c r="Y7" s="44" t="s">
        <v>94</v>
      </c>
      <c r="Z7" s="44" t="s">
        <v>94</v>
      </c>
      <c r="AA7" s="44">
        <v>36</v>
      </c>
      <c r="AB7" s="44"/>
      <c r="AC7" s="44" t="s">
        <v>94</v>
      </c>
      <c r="AD7" s="44">
        <v>20</v>
      </c>
      <c r="AE7" s="44" t="s">
        <v>280</v>
      </c>
      <c r="AF7" s="44"/>
      <c r="AG7" s="44" t="s">
        <v>280</v>
      </c>
      <c r="AH7" s="44" t="s">
        <v>280</v>
      </c>
      <c r="AI7" s="44">
        <v>23</v>
      </c>
      <c r="AJ7" s="44"/>
      <c r="AK7" s="44" t="s">
        <v>94</v>
      </c>
      <c r="AL7" s="44" t="s">
        <v>94</v>
      </c>
      <c r="AM7" s="44" t="s">
        <v>280</v>
      </c>
      <c r="AN7" s="44"/>
      <c r="AO7" s="44" t="s">
        <v>280</v>
      </c>
      <c r="AP7" s="44" t="s">
        <v>280</v>
      </c>
      <c r="AQ7" s="44" t="s">
        <v>280</v>
      </c>
      <c r="AR7" s="44"/>
      <c r="AS7" s="44" t="s">
        <v>280</v>
      </c>
      <c r="AT7" s="44" t="s">
        <v>280</v>
      </c>
      <c r="AU7" s="44" t="s">
        <v>280</v>
      </c>
      <c r="AV7" s="44"/>
      <c r="AW7" s="44" t="s">
        <v>280</v>
      </c>
      <c r="AX7" s="44" t="s">
        <v>280</v>
      </c>
      <c r="AY7" s="44" t="s">
        <v>280</v>
      </c>
      <c r="AZ7" s="44"/>
      <c r="BA7" s="44" t="s">
        <v>280</v>
      </c>
      <c r="BB7" s="44" t="s">
        <v>280</v>
      </c>
    </row>
    <row r="8" spans="1:54" x14ac:dyDescent="0.3">
      <c r="A8" s="40"/>
      <c r="B8" s="41"/>
      <c r="C8" s="42"/>
      <c r="D8" s="42"/>
      <c r="E8" s="35"/>
      <c r="F8" s="43"/>
      <c r="G8" s="43"/>
      <c r="H8" s="43"/>
      <c r="I8" s="43"/>
      <c r="J8" s="41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</row>
    <row r="9" spans="1:54" x14ac:dyDescent="0.3">
      <c r="A9" s="40"/>
      <c r="B9" s="41"/>
      <c r="C9" s="42"/>
      <c r="D9" s="42"/>
      <c r="E9" s="35"/>
      <c r="F9" s="43"/>
      <c r="G9" s="43"/>
      <c r="H9" s="43"/>
      <c r="I9" s="43"/>
      <c r="J9" s="41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</row>
    <row r="10" spans="1:54" x14ac:dyDescent="0.3">
      <c r="A10" s="40"/>
      <c r="B10" s="41"/>
      <c r="C10" s="42"/>
      <c r="D10" s="42"/>
      <c r="E10" s="35"/>
      <c r="F10" s="43"/>
      <c r="G10" s="43"/>
      <c r="H10" s="43"/>
      <c r="I10" s="43"/>
      <c r="J10" s="41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</row>
    <row r="11" spans="1:54" x14ac:dyDescent="0.3">
      <c r="A11" s="40"/>
      <c r="B11" s="41"/>
      <c r="C11" s="42"/>
      <c r="D11" s="42"/>
      <c r="E11" s="35"/>
      <c r="F11" s="43"/>
      <c r="G11" s="43"/>
      <c r="H11" s="43"/>
      <c r="I11" s="43"/>
      <c r="J11" s="41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</row>
    <row r="12" spans="1:54" x14ac:dyDescent="0.3">
      <c r="A12" s="40"/>
      <c r="B12" s="41"/>
      <c r="C12" s="42"/>
      <c r="D12" s="42"/>
      <c r="E12" s="35"/>
      <c r="F12" s="43"/>
      <c r="G12" s="43"/>
      <c r="H12" s="43"/>
      <c r="I12" s="43"/>
      <c r="J12" s="41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</row>
    <row r="13" spans="1:54" x14ac:dyDescent="0.3">
      <c r="A13" s="40"/>
      <c r="B13" s="41"/>
      <c r="C13" s="42"/>
      <c r="D13" s="42"/>
      <c r="E13" s="35"/>
      <c r="F13" s="43"/>
      <c r="G13" s="43"/>
      <c r="H13" s="43"/>
      <c r="I13" s="43"/>
      <c r="J13" s="41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</row>
    <row r="14" spans="1:54" x14ac:dyDescent="0.3">
      <c r="A14" s="40"/>
      <c r="B14" s="41"/>
      <c r="C14" s="42"/>
      <c r="D14" s="42"/>
      <c r="E14" s="35"/>
      <c r="F14" s="43"/>
      <c r="G14" s="43"/>
      <c r="H14" s="43"/>
      <c r="I14" s="43"/>
      <c r="J14" s="41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</row>
    <row r="15" spans="1:54" x14ac:dyDescent="0.3">
      <c r="A15" s="40"/>
      <c r="B15" s="41"/>
      <c r="C15" s="42"/>
      <c r="D15" s="42"/>
      <c r="E15" s="35"/>
      <c r="F15" s="43"/>
      <c r="G15" s="43"/>
      <c r="H15" s="43"/>
      <c r="I15" s="43"/>
      <c r="J15" s="41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</row>
    <row r="16" spans="1:54" x14ac:dyDescent="0.3">
      <c r="A16" s="40"/>
      <c r="B16" s="41"/>
      <c r="C16" s="42"/>
      <c r="D16" s="42"/>
      <c r="E16" s="35"/>
      <c r="F16" s="43"/>
      <c r="G16" s="43"/>
      <c r="H16" s="43"/>
      <c r="I16" s="43"/>
      <c r="J16" s="41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</row>
    <row r="17" spans="1:54" x14ac:dyDescent="0.3">
      <c r="A17" s="40"/>
      <c r="B17" s="41"/>
      <c r="C17" s="42"/>
      <c r="D17" s="42"/>
      <c r="E17" s="35"/>
      <c r="F17" s="43"/>
      <c r="G17" s="43"/>
      <c r="H17" s="43"/>
      <c r="I17" s="43"/>
      <c r="J17" s="41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</row>
    <row r="18" spans="1:54" x14ac:dyDescent="0.3">
      <c r="A18" s="40"/>
      <c r="B18" s="41"/>
      <c r="C18" s="42"/>
      <c r="D18" s="42"/>
      <c r="E18" s="35"/>
      <c r="F18" s="43"/>
      <c r="G18" s="43"/>
      <c r="H18" s="43"/>
      <c r="I18" s="43"/>
      <c r="J18" s="41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</row>
    <row r="19" spans="1:54" x14ac:dyDescent="0.3">
      <c r="A19" s="40"/>
      <c r="B19" s="41"/>
      <c r="C19" s="42"/>
      <c r="D19" s="42"/>
      <c r="E19" s="35"/>
      <c r="F19" s="43"/>
      <c r="G19" s="43"/>
      <c r="H19" s="43"/>
      <c r="I19" s="43"/>
      <c r="J19" s="41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</row>
    <row r="20" spans="1:54" x14ac:dyDescent="0.3">
      <c r="A20" s="40"/>
      <c r="B20" s="41"/>
      <c r="C20" s="42"/>
      <c r="D20" s="42"/>
      <c r="E20" s="35"/>
      <c r="F20" s="43"/>
      <c r="G20" s="43"/>
      <c r="H20" s="43"/>
      <c r="I20" s="43"/>
      <c r="J20" s="41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</row>
    <row r="21" spans="1:54" x14ac:dyDescent="0.3">
      <c r="A21" s="40"/>
      <c r="B21" s="41"/>
      <c r="C21" s="42"/>
      <c r="D21" s="42"/>
      <c r="E21" s="35"/>
      <c r="F21" s="43"/>
      <c r="G21" s="43"/>
      <c r="H21" s="43"/>
      <c r="I21" s="43"/>
      <c r="J21" s="41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</row>
    <row r="22" spans="1:54" x14ac:dyDescent="0.3">
      <c r="A22" s="40"/>
      <c r="B22" s="41"/>
      <c r="C22" s="42"/>
      <c r="D22" s="42"/>
      <c r="E22" s="35"/>
      <c r="F22" s="43"/>
      <c r="G22" s="43"/>
      <c r="H22" s="43"/>
      <c r="I22" s="43"/>
      <c r="J22" s="41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</row>
    <row r="23" spans="1:54" x14ac:dyDescent="0.3">
      <c r="A23" s="40"/>
      <c r="B23" s="41"/>
      <c r="C23" s="42"/>
      <c r="D23" s="42"/>
      <c r="E23" s="35"/>
      <c r="F23" s="43"/>
      <c r="G23" s="43"/>
      <c r="H23" s="43"/>
      <c r="I23" s="43"/>
      <c r="J23" s="41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</row>
    <row r="24" spans="1:54" x14ac:dyDescent="0.3">
      <c r="A24" s="40"/>
      <c r="B24" s="41"/>
      <c r="C24" s="42"/>
      <c r="D24" s="42"/>
      <c r="E24" s="35"/>
      <c r="F24" s="43"/>
      <c r="G24" s="43"/>
      <c r="H24" s="43"/>
      <c r="I24" s="43"/>
      <c r="J24" s="41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</row>
    <row r="25" spans="1:54" x14ac:dyDescent="0.3">
      <c r="A25" s="40"/>
      <c r="B25" s="41"/>
      <c r="C25" s="42"/>
      <c r="D25" s="42"/>
      <c r="E25" s="35"/>
      <c r="F25" s="43"/>
      <c r="G25" s="43"/>
      <c r="H25" s="43"/>
      <c r="I25" s="43"/>
      <c r="J25" s="41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</row>
    <row r="26" spans="1:54" x14ac:dyDescent="0.3">
      <c r="A26" s="40"/>
      <c r="B26" s="41"/>
      <c r="C26" s="42"/>
      <c r="D26" s="42"/>
      <c r="E26" s="35"/>
      <c r="F26" s="43"/>
      <c r="G26" s="43"/>
      <c r="H26" s="43"/>
      <c r="I26" s="43"/>
      <c r="J26" s="41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</row>
    <row r="27" spans="1:54" x14ac:dyDescent="0.3">
      <c r="A27" s="40"/>
      <c r="B27" s="41"/>
      <c r="C27" s="42"/>
      <c r="D27" s="42"/>
      <c r="E27" s="35"/>
      <c r="F27" s="43"/>
      <c r="G27" s="43"/>
      <c r="H27" s="43"/>
      <c r="I27" s="43"/>
      <c r="J27" s="41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</row>
    <row r="28" spans="1:54" x14ac:dyDescent="0.3">
      <c r="A28" s="40"/>
      <c r="B28" s="41"/>
      <c r="C28" s="42"/>
      <c r="D28" s="42"/>
      <c r="E28" s="35"/>
      <c r="F28" s="43"/>
      <c r="G28" s="43"/>
      <c r="H28" s="43"/>
      <c r="I28" s="43"/>
      <c r="J28" s="41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</row>
    <row r="29" spans="1:54" x14ac:dyDescent="0.3">
      <c r="A29" s="40"/>
      <c r="B29" s="41"/>
      <c r="C29" s="42"/>
      <c r="D29" s="42"/>
      <c r="E29" s="35"/>
      <c r="F29" s="43"/>
      <c r="G29" s="43"/>
      <c r="H29" s="43"/>
      <c r="I29" s="43"/>
      <c r="J29" s="41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</row>
    <row r="30" spans="1:54" x14ac:dyDescent="0.3">
      <c r="A30" s="40"/>
      <c r="B30" s="41"/>
      <c r="C30" s="42"/>
      <c r="D30" s="42"/>
      <c r="E30" s="35"/>
      <c r="F30" s="43"/>
      <c r="G30" s="43"/>
      <c r="H30" s="43"/>
      <c r="I30" s="43"/>
      <c r="J30" s="41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</row>
    <row r="31" spans="1:54" x14ac:dyDescent="0.3">
      <c r="A31" s="40"/>
      <c r="B31" s="41"/>
      <c r="C31" s="42"/>
      <c r="D31" s="42"/>
      <c r="E31" s="35"/>
      <c r="F31" s="43"/>
      <c r="G31" s="43"/>
      <c r="H31" s="43"/>
      <c r="I31" s="43"/>
      <c r="J31" s="41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</row>
    <row r="32" spans="1:54" x14ac:dyDescent="0.3">
      <c r="A32" s="40"/>
      <c r="B32" s="41"/>
      <c r="C32" s="42"/>
      <c r="D32" s="42"/>
      <c r="E32" s="35"/>
      <c r="F32" s="43"/>
      <c r="G32" s="43"/>
      <c r="H32" s="43"/>
      <c r="I32" s="43"/>
      <c r="J32" s="41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</row>
    <row r="33" spans="1:54" x14ac:dyDescent="0.3">
      <c r="A33" s="40"/>
      <c r="B33" s="41"/>
      <c r="C33" s="42"/>
      <c r="D33" s="42"/>
      <c r="E33" s="35"/>
      <c r="F33" s="43"/>
      <c r="G33" s="43"/>
      <c r="H33" s="43"/>
      <c r="I33" s="43"/>
      <c r="J33" s="41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</row>
    <row r="34" spans="1:54" x14ac:dyDescent="0.3">
      <c r="A34" s="40"/>
      <c r="B34" s="41"/>
      <c r="C34" s="42"/>
      <c r="D34" s="42"/>
      <c r="E34" s="35"/>
      <c r="F34" s="43"/>
      <c r="G34" s="43"/>
      <c r="H34" s="43"/>
      <c r="I34" s="43"/>
      <c r="J34" s="41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</row>
    <row r="35" spans="1:54" x14ac:dyDescent="0.3">
      <c r="A35" s="40"/>
      <c r="B35" s="41"/>
      <c r="C35" s="42"/>
      <c r="D35" s="42"/>
      <c r="E35" s="35"/>
      <c r="F35" s="43"/>
      <c r="G35" s="43"/>
      <c r="H35" s="43"/>
      <c r="I35" s="43"/>
      <c r="J35" s="41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</row>
    <row r="36" spans="1:54" x14ac:dyDescent="0.3">
      <c r="A36" s="40"/>
      <c r="B36" s="41"/>
      <c r="C36" s="42"/>
      <c r="D36" s="42"/>
      <c r="E36" s="35"/>
      <c r="F36" s="43"/>
      <c r="G36" s="43"/>
      <c r="H36" s="43"/>
      <c r="I36" s="43"/>
      <c r="J36" s="41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</row>
    <row r="37" spans="1:54" x14ac:dyDescent="0.3">
      <c r="A37" s="40"/>
      <c r="B37" s="41"/>
      <c r="C37" s="42"/>
      <c r="D37" s="42"/>
      <c r="E37" s="35"/>
      <c r="F37" s="43"/>
      <c r="G37" s="43"/>
      <c r="H37" s="43"/>
      <c r="I37" s="43"/>
      <c r="J37" s="41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</row>
    <row r="38" spans="1:54" x14ac:dyDescent="0.3">
      <c r="A38" s="40"/>
      <c r="B38" s="41"/>
      <c r="C38" s="42"/>
      <c r="D38" s="42"/>
      <c r="E38" s="35"/>
      <c r="F38" s="43"/>
      <c r="G38" s="43"/>
      <c r="H38" s="43"/>
      <c r="I38" s="43"/>
      <c r="J38" s="41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</row>
    <row r="39" spans="1:54" x14ac:dyDescent="0.3">
      <c r="A39" s="40"/>
      <c r="B39" s="41"/>
      <c r="C39" s="42"/>
      <c r="D39" s="42"/>
      <c r="E39" s="35"/>
      <c r="F39" s="43"/>
      <c r="G39" s="43"/>
      <c r="H39" s="43"/>
      <c r="I39" s="43"/>
      <c r="J39" s="41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</row>
    <row r="40" spans="1:54" x14ac:dyDescent="0.3">
      <c r="A40" s="40"/>
      <c r="B40" s="41"/>
      <c r="C40" s="42"/>
      <c r="D40" s="42"/>
      <c r="E40" s="35"/>
      <c r="F40" s="43"/>
      <c r="G40" s="43"/>
      <c r="H40" s="43"/>
      <c r="I40" s="43"/>
      <c r="J40" s="41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</row>
    <row r="41" spans="1:54" x14ac:dyDescent="0.3">
      <c r="A41" s="40"/>
      <c r="B41" s="41"/>
      <c r="C41" s="42"/>
      <c r="D41" s="42"/>
      <c r="E41" s="35"/>
      <c r="F41" s="43"/>
      <c r="G41" s="43"/>
      <c r="H41" s="43"/>
      <c r="I41" s="43"/>
      <c r="J41" s="41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</row>
    <row r="42" spans="1:54" x14ac:dyDescent="0.3">
      <c r="A42" s="40"/>
      <c r="B42" s="41"/>
      <c r="C42" s="42"/>
      <c r="D42" s="42"/>
      <c r="E42" s="35"/>
      <c r="F42" s="43"/>
      <c r="G42" s="43"/>
      <c r="H42" s="43"/>
      <c r="I42" s="43"/>
      <c r="J42" s="41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</row>
    <row r="43" spans="1:54" x14ac:dyDescent="0.3">
      <c r="A43" s="40"/>
      <c r="B43" s="41"/>
      <c r="C43" s="42"/>
      <c r="D43" s="42"/>
      <c r="E43" s="35"/>
      <c r="F43" s="43"/>
      <c r="G43" s="43"/>
      <c r="H43" s="43"/>
      <c r="I43" s="43"/>
      <c r="J43" s="41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</row>
    <row r="44" spans="1:54" x14ac:dyDescent="0.3">
      <c r="A44" s="40"/>
      <c r="B44" s="41"/>
      <c r="C44" s="42"/>
      <c r="D44" s="42"/>
      <c r="E44" s="35"/>
      <c r="F44" s="43"/>
      <c r="G44" s="43"/>
      <c r="H44" s="43"/>
      <c r="I44" s="43"/>
      <c r="J44" s="41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</row>
    <row r="45" spans="1:54" x14ac:dyDescent="0.3">
      <c r="A45" s="40"/>
      <c r="B45" s="41"/>
      <c r="C45" s="42"/>
      <c r="D45" s="42"/>
      <c r="E45" s="35"/>
      <c r="F45" s="43"/>
      <c r="G45" s="43"/>
      <c r="H45" s="43"/>
      <c r="I45" s="43"/>
      <c r="J45" s="41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</row>
    <row r="46" spans="1:54" x14ac:dyDescent="0.3">
      <c r="A46" s="40"/>
      <c r="B46" s="41"/>
      <c r="C46" s="42"/>
      <c r="D46" s="42"/>
      <c r="E46" s="35"/>
      <c r="F46" s="43"/>
      <c r="G46" s="43"/>
      <c r="H46" s="43"/>
      <c r="I46" s="43"/>
      <c r="J46" s="41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</row>
    <row r="47" spans="1:54" x14ac:dyDescent="0.3">
      <c r="A47" s="40"/>
      <c r="B47" s="41"/>
      <c r="C47" s="42"/>
      <c r="D47" s="42"/>
      <c r="E47" s="35"/>
      <c r="F47" s="43"/>
      <c r="G47" s="43"/>
      <c r="H47" s="43"/>
      <c r="I47" s="43"/>
      <c r="J47" s="41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</row>
    <row r="48" spans="1:54" x14ac:dyDescent="0.3">
      <c r="A48" s="40"/>
      <c r="B48" s="41"/>
      <c r="C48" s="42"/>
      <c r="D48" s="42"/>
      <c r="E48" s="35"/>
      <c r="F48" s="43"/>
      <c r="G48" s="43"/>
      <c r="H48" s="43"/>
      <c r="I48" s="43"/>
      <c r="J48" s="41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6"/>
      <c r="Y48" s="46"/>
      <c r="Z48" s="47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</row>
    <row r="49" spans="1:54" x14ac:dyDescent="0.3">
      <c r="A49" s="40"/>
      <c r="B49" s="41"/>
      <c r="C49" s="42"/>
      <c r="D49" s="42"/>
      <c r="E49" s="35"/>
      <c r="F49" s="43"/>
      <c r="G49" s="43"/>
      <c r="H49" s="43"/>
      <c r="I49" s="43"/>
      <c r="J49" s="41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</row>
    <row r="50" spans="1:54" x14ac:dyDescent="0.3">
      <c r="A50" s="40"/>
      <c r="B50" s="41"/>
      <c r="C50" s="42"/>
      <c r="D50" s="42"/>
      <c r="E50" s="35"/>
      <c r="F50" s="43"/>
      <c r="G50" s="43"/>
      <c r="H50" s="43"/>
      <c r="I50" s="43"/>
      <c r="J50" s="41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</row>
    <row r="51" spans="1:54" x14ac:dyDescent="0.3">
      <c r="A51" s="40"/>
      <c r="B51" s="41"/>
      <c r="C51" s="42"/>
      <c r="D51" s="42"/>
      <c r="E51" s="35"/>
      <c r="F51" s="43"/>
      <c r="G51" s="43"/>
      <c r="H51" s="43"/>
      <c r="I51" s="43"/>
      <c r="J51" s="41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</row>
    <row r="52" spans="1:54" x14ac:dyDescent="0.3">
      <c r="A52" s="40"/>
      <c r="B52" s="41"/>
      <c r="C52" s="42"/>
      <c r="D52" s="42"/>
      <c r="E52" s="35"/>
      <c r="F52" s="43"/>
      <c r="G52" s="43"/>
      <c r="H52" s="43"/>
      <c r="I52" s="43"/>
      <c r="J52" s="41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</row>
    <row r="53" spans="1:54" x14ac:dyDescent="0.3">
      <c r="A53" s="40"/>
      <c r="B53" s="41"/>
      <c r="C53" s="42"/>
      <c r="D53" s="42"/>
      <c r="E53" s="35"/>
      <c r="F53" s="43"/>
      <c r="G53" s="43"/>
      <c r="H53" s="43"/>
      <c r="I53" s="43"/>
      <c r="J53" s="41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</row>
    <row r="54" spans="1:54" x14ac:dyDescent="0.3">
      <c r="A54" s="40"/>
      <c r="B54" s="41"/>
      <c r="C54" s="42"/>
      <c r="D54" s="42"/>
      <c r="E54" s="35"/>
      <c r="F54" s="43"/>
      <c r="G54" s="43"/>
      <c r="H54" s="43"/>
      <c r="I54" s="43"/>
      <c r="J54" s="41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</row>
    <row r="55" spans="1:54" x14ac:dyDescent="0.3">
      <c r="A55" s="40"/>
      <c r="B55" s="41"/>
      <c r="C55" s="42"/>
      <c r="D55" s="42"/>
      <c r="E55" s="35"/>
      <c r="F55" s="43"/>
      <c r="G55" s="43"/>
      <c r="H55" s="43"/>
      <c r="I55" s="43"/>
      <c r="J55" s="41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</row>
    <row r="56" spans="1:54" x14ac:dyDescent="0.3">
      <c r="A56" s="40"/>
      <c r="B56" s="41"/>
      <c r="C56" s="42"/>
      <c r="D56" s="42"/>
      <c r="E56" s="35"/>
      <c r="F56" s="43"/>
      <c r="G56" s="43"/>
      <c r="H56" s="43"/>
      <c r="I56" s="43"/>
      <c r="J56" s="41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</row>
    <row r="57" spans="1:54" x14ac:dyDescent="0.3">
      <c r="A57" s="40"/>
      <c r="B57" s="41"/>
      <c r="C57" s="42"/>
      <c r="D57" s="42"/>
      <c r="E57" s="35"/>
      <c r="F57" s="43"/>
      <c r="G57" s="43"/>
      <c r="H57" s="43"/>
      <c r="I57" s="43"/>
      <c r="J57" s="41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</row>
    <row r="58" spans="1:54" x14ac:dyDescent="0.3">
      <c r="A58" s="40"/>
      <c r="B58" s="41"/>
      <c r="C58" s="42"/>
      <c r="D58" s="42"/>
      <c r="E58" s="35"/>
      <c r="F58" s="43"/>
      <c r="G58" s="43"/>
      <c r="H58" s="43"/>
      <c r="I58" s="43"/>
      <c r="J58" s="41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</row>
    <row r="59" spans="1:54" x14ac:dyDescent="0.3">
      <c r="A59" s="40"/>
      <c r="B59" s="41"/>
      <c r="C59" s="42"/>
      <c r="D59" s="42"/>
      <c r="E59" s="35"/>
      <c r="F59" s="43"/>
      <c r="G59" s="43"/>
      <c r="H59" s="43"/>
      <c r="I59" s="43"/>
      <c r="J59" s="41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</row>
    <row r="60" spans="1:54" x14ac:dyDescent="0.3">
      <c r="A60" s="40"/>
      <c r="B60" s="41"/>
      <c r="C60" s="42"/>
      <c r="D60" s="42"/>
      <c r="E60" s="35"/>
      <c r="F60" s="43"/>
      <c r="G60" s="43"/>
      <c r="H60" s="43"/>
      <c r="I60" s="43"/>
      <c r="J60" s="41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</row>
    <row r="61" spans="1:54" x14ac:dyDescent="0.3">
      <c r="A61" s="40"/>
      <c r="B61" s="41"/>
      <c r="C61" s="42"/>
      <c r="D61" s="42"/>
      <c r="E61" s="35"/>
      <c r="F61" s="43"/>
      <c r="G61" s="43"/>
      <c r="H61" s="43"/>
      <c r="I61" s="43"/>
      <c r="J61" s="41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</row>
    <row r="62" spans="1:54" x14ac:dyDescent="0.3">
      <c r="A62" s="40"/>
      <c r="B62" s="41"/>
      <c r="C62" s="42"/>
      <c r="D62" s="42"/>
      <c r="E62" s="35"/>
      <c r="F62" s="43"/>
      <c r="G62" s="43"/>
      <c r="H62" s="43"/>
      <c r="I62" s="43"/>
      <c r="J62" s="41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</row>
    <row r="63" spans="1:54" x14ac:dyDescent="0.3">
      <c r="A63" s="40"/>
      <c r="B63" s="41"/>
      <c r="C63" s="42"/>
      <c r="D63" s="42"/>
      <c r="E63" s="35"/>
      <c r="F63" s="43"/>
      <c r="G63" s="43"/>
      <c r="H63" s="43"/>
      <c r="I63" s="43"/>
      <c r="J63" s="41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</row>
    <row r="64" spans="1:54" x14ac:dyDescent="0.3">
      <c r="A64" s="40"/>
      <c r="B64" s="41"/>
      <c r="C64" s="42"/>
      <c r="D64" s="42"/>
      <c r="E64" s="35"/>
      <c r="F64" s="43"/>
      <c r="G64" s="43"/>
      <c r="H64" s="43"/>
      <c r="I64" s="43"/>
      <c r="J64" s="41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</row>
    <row r="65" spans="1:54" x14ac:dyDescent="0.3">
      <c r="A65" s="40"/>
      <c r="B65" s="41"/>
      <c r="C65" s="42"/>
      <c r="D65" s="42"/>
      <c r="E65" s="35"/>
      <c r="F65" s="43"/>
      <c r="G65" s="43"/>
      <c r="H65" s="43"/>
      <c r="I65" s="43"/>
      <c r="J65" s="41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</row>
    <row r="66" spans="1:54" x14ac:dyDescent="0.3">
      <c r="A66" s="40"/>
      <c r="B66" s="41"/>
      <c r="C66" s="42"/>
      <c r="D66" s="42"/>
      <c r="E66" s="35"/>
      <c r="F66" s="43"/>
      <c r="G66" s="43"/>
      <c r="H66" s="43"/>
      <c r="I66" s="43"/>
      <c r="J66" s="41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</row>
    <row r="67" spans="1:54" x14ac:dyDescent="0.3">
      <c r="A67" s="40"/>
      <c r="B67" s="41"/>
      <c r="C67" s="42"/>
      <c r="D67" s="42"/>
      <c r="E67" s="35"/>
      <c r="F67" s="43"/>
      <c r="G67" s="43"/>
      <c r="H67" s="43"/>
      <c r="I67" s="43"/>
      <c r="J67" s="41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</row>
    <row r="68" spans="1:54" x14ac:dyDescent="0.3">
      <c r="A68" s="40"/>
      <c r="B68" s="41"/>
      <c r="C68" s="42"/>
      <c r="D68" s="42"/>
      <c r="E68" s="35"/>
      <c r="F68" s="43"/>
      <c r="G68" s="43"/>
      <c r="H68" s="43"/>
      <c r="I68" s="43"/>
      <c r="J68" s="41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</row>
    <row r="69" spans="1:54" x14ac:dyDescent="0.3">
      <c r="A69" s="40"/>
      <c r="B69" s="41"/>
      <c r="C69" s="42"/>
      <c r="D69" s="42"/>
      <c r="E69" s="35"/>
      <c r="F69" s="43"/>
      <c r="G69" s="43"/>
      <c r="H69" s="43"/>
      <c r="I69" s="43"/>
      <c r="J69" s="41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</row>
    <row r="70" spans="1:54" x14ac:dyDescent="0.3">
      <c r="A70" s="40"/>
      <c r="B70" s="41"/>
      <c r="C70" s="42"/>
      <c r="D70" s="42"/>
      <c r="E70" s="35"/>
      <c r="F70" s="43"/>
      <c r="G70" s="43"/>
      <c r="H70" s="43"/>
      <c r="I70" s="43"/>
      <c r="J70" s="41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</row>
    <row r="71" spans="1:54" x14ac:dyDescent="0.3">
      <c r="A71" s="40"/>
      <c r="B71" s="41"/>
      <c r="C71" s="42"/>
      <c r="D71" s="42"/>
      <c r="E71" s="35"/>
      <c r="F71" s="43"/>
      <c r="G71" s="43"/>
      <c r="H71" s="43"/>
      <c r="I71" s="43"/>
      <c r="J71" s="41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</row>
    <row r="72" spans="1:54" x14ac:dyDescent="0.3">
      <c r="A72" s="40"/>
      <c r="B72" s="41"/>
      <c r="C72" s="42"/>
      <c r="D72" s="42"/>
      <c r="E72" s="35"/>
      <c r="F72" s="43"/>
      <c r="G72" s="43"/>
      <c r="H72" s="43"/>
      <c r="I72" s="43"/>
      <c r="J72" s="41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</row>
    <row r="73" spans="1:54" x14ac:dyDescent="0.3">
      <c r="A73" s="40"/>
      <c r="B73" s="41"/>
      <c r="C73" s="42"/>
      <c r="D73" s="42"/>
      <c r="E73" s="35"/>
      <c r="F73" s="43"/>
      <c r="G73" s="43"/>
      <c r="H73" s="43"/>
      <c r="I73" s="43"/>
      <c r="J73" s="41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</row>
    <row r="74" spans="1:54" x14ac:dyDescent="0.3">
      <c r="A74" s="40"/>
      <c r="B74" s="41"/>
      <c r="C74" s="42"/>
      <c r="D74" s="42"/>
      <c r="E74" s="35"/>
      <c r="F74" s="43"/>
      <c r="G74" s="43"/>
      <c r="H74" s="43"/>
      <c r="I74" s="43"/>
      <c r="J74" s="41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</row>
    <row r="75" spans="1:54" x14ac:dyDescent="0.3">
      <c r="A75" s="40"/>
      <c r="B75" s="41"/>
      <c r="C75" s="42"/>
      <c r="D75" s="42"/>
      <c r="E75" s="35"/>
      <c r="F75" s="43"/>
      <c r="G75" s="43"/>
      <c r="H75" s="43"/>
      <c r="I75" s="43"/>
      <c r="J75" s="41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</row>
    <row r="76" spans="1:54" x14ac:dyDescent="0.3">
      <c r="A76" s="40"/>
      <c r="B76" s="41"/>
      <c r="C76" s="42"/>
      <c r="D76" s="42"/>
      <c r="E76" s="35"/>
      <c r="F76" s="43"/>
      <c r="G76" s="43"/>
      <c r="H76" s="43"/>
      <c r="I76" s="43"/>
      <c r="J76" s="41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</row>
    <row r="77" spans="1:54" x14ac:dyDescent="0.3">
      <c r="A77" s="40"/>
      <c r="B77" s="41"/>
      <c r="C77" s="42"/>
      <c r="D77" s="42"/>
      <c r="E77" s="35"/>
      <c r="F77" s="43"/>
      <c r="G77" s="43"/>
      <c r="H77" s="43"/>
      <c r="I77" s="43"/>
      <c r="J77" s="41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</row>
    <row r="78" spans="1:54" x14ac:dyDescent="0.3">
      <c r="A78" s="40"/>
      <c r="B78" s="41"/>
      <c r="C78" s="42"/>
      <c r="D78" s="42"/>
      <c r="E78" s="35"/>
      <c r="F78" s="43"/>
      <c r="G78" s="43"/>
      <c r="H78" s="43"/>
      <c r="I78" s="43"/>
      <c r="J78" s="41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</row>
    <row r="79" spans="1:54" x14ac:dyDescent="0.3">
      <c r="A79" s="40"/>
      <c r="B79" s="41"/>
      <c r="C79" s="42"/>
      <c r="D79" s="42"/>
      <c r="E79" s="35"/>
      <c r="F79" s="43"/>
      <c r="G79" s="43"/>
      <c r="H79" s="43"/>
      <c r="I79" s="43"/>
      <c r="J79" s="41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</row>
    <row r="80" spans="1:54" x14ac:dyDescent="0.3">
      <c r="A80" s="40"/>
      <c r="B80" s="41"/>
      <c r="C80" s="42"/>
      <c r="D80" s="42"/>
      <c r="E80" s="35"/>
      <c r="F80" s="43"/>
      <c r="G80" s="43"/>
      <c r="H80" s="43"/>
      <c r="I80" s="43"/>
      <c r="J80" s="41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</row>
    <row r="81" spans="1:54" x14ac:dyDescent="0.3">
      <c r="A81" s="40"/>
      <c r="B81" s="41"/>
      <c r="C81" s="42"/>
      <c r="D81" s="42"/>
      <c r="E81" s="35"/>
      <c r="F81" s="43"/>
      <c r="G81" s="43"/>
      <c r="H81" s="43"/>
      <c r="I81" s="43"/>
      <c r="J81" s="41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</row>
    <row r="82" spans="1:54" x14ac:dyDescent="0.3">
      <c r="A82" s="40"/>
      <c r="B82" s="41"/>
      <c r="C82" s="42"/>
      <c r="D82" s="42"/>
      <c r="E82" s="35"/>
      <c r="F82" s="43"/>
      <c r="G82" s="43"/>
      <c r="H82" s="43"/>
      <c r="I82" s="43"/>
      <c r="J82" s="41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</row>
    <row r="83" spans="1:54" x14ac:dyDescent="0.3">
      <c r="A83" s="40"/>
      <c r="B83" s="41"/>
      <c r="C83" s="42"/>
      <c r="D83" s="42"/>
      <c r="E83" s="35"/>
      <c r="F83" s="43"/>
      <c r="G83" s="43"/>
      <c r="H83" s="43"/>
      <c r="I83" s="43"/>
      <c r="J83" s="41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</row>
    <row r="84" spans="1:54" x14ac:dyDescent="0.3">
      <c r="A84" s="40"/>
      <c r="B84" s="41"/>
      <c r="C84" s="42"/>
      <c r="D84" s="42"/>
      <c r="E84" s="35"/>
      <c r="F84" s="43"/>
      <c r="G84" s="43"/>
      <c r="H84" s="43"/>
      <c r="I84" s="43"/>
      <c r="J84" s="41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</row>
    <row r="85" spans="1:54" x14ac:dyDescent="0.3">
      <c r="A85" s="40"/>
      <c r="B85" s="41"/>
      <c r="C85" s="42"/>
      <c r="D85" s="42"/>
      <c r="E85" s="35"/>
      <c r="F85" s="43"/>
      <c r="G85" s="43"/>
      <c r="H85" s="43"/>
      <c r="I85" s="43"/>
      <c r="J85" s="41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</row>
    <row r="86" spans="1:54" x14ac:dyDescent="0.3">
      <c r="A86" s="40"/>
      <c r="B86" s="41"/>
      <c r="C86" s="42"/>
      <c r="D86" s="42"/>
      <c r="E86" s="35"/>
      <c r="F86" s="43"/>
      <c r="G86" s="43"/>
      <c r="H86" s="43"/>
      <c r="I86" s="43"/>
      <c r="J86" s="41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</row>
    <row r="87" spans="1:54" x14ac:dyDescent="0.3">
      <c r="A87" s="40"/>
      <c r="B87" s="41"/>
      <c r="C87" s="42"/>
      <c r="D87" s="42"/>
      <c r="E87" s="35"/>
      <c r="F87" s="43"/>
      <c r="G87" s="43"/>
      <c r="H87" s="43"/>
      <c r="I87" s="43"/>
      <c r="J87" s="41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</row>
    <row r="88" spans="1:54" x14ac:dyDescent="0.3">
      <c r="A88" s="40"/>
      <c r="B88" s="41"/>
      <c r="C88" s="42"/>
      <c r="D88" s="42"/>
      <c r="E88" s="35"/>
      <c r="F88" s="43"/>
      <c r="G88" s="43"/>
      <c r="H88" s="43"/>
      <c r="I88" s="43"/>
      <c r="J88" s="41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</row>
    <row r="89" spans="1:54" x14ac:dyDescent="0.3">
      <c r="A89" s="40"/>
      <c r="B89" s="41"/>
      <c r="C89" s="42"/>
      <c r="D89" s="42"/>
      <c r="E89" s="35"/>
      <c r="F89" s="43"/>
      <c r="G89" s="43"/>
      <c r="H89" s="43"/>
      <c r="I89" s="43"/>
      <c r="J89" s="41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</row>
    <row r="90" spans="1:54" x14ac:dyDescent="0.3">
      <c r="A90" s="40"/>
      <c r="B90" s="41"/>
      <c r="C90" s="42"/>
      <c r="D90" s="42"/>
      <c r="E90" s="35"/>
      <c r="F90" s="43"/>
      <c r="G90" s="43"/>
      <c r="H90" s="43"/>
      <c r="I90" s="43"/>
      <c r="J90" s="41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</row>
    <row r="91" spans="1:54" x14ac:dyDescent="0.3">
      <c r="A91" s="40"/>
      <c r="B91" s="41"/>
      <c r="C91" s="42"/>
      <c r="D91" s="42"/>
      <c r="E91" s="35"/>
      <c r="F91" s="43"/>
      <c r="G91" s="43"/>
      <c r="H91" s="43"/>
      <c r="I91" s="43"/>
      <c r="J91" s="41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</row>
    <row r="92" spans="1:54" x14ac:dyDescent="0.3">
      <c r="A92" s="40"/>
      <c r="B92" s="41"/>
      <c r="C92" s="42"/>
      <c r="D92" s="42"/>
      <c r="E92" s="35"/>
      <c r="F92" s="43"/>
      <c r="G92" s="43"/>
      <c r="H92" s="43"/>
      <c r="I92" s="43"/>
      <c r="J92" s="41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</row>
    <row r="93" spans="1:54" x14ac:dyDescent="0.3">
      <c r="A93" s="40"/>
      <c r="B93" s="41"/>
      <c r="C93" s="42"/>
      <c r="D93" s="42"/>
      <c r="E93" s="35"/>
      <c r="F93" s="43"/>
      <c r="G93" s="43"/>
      <c r="H93" s="43"/>
      <c r="I93" s="43"/>
      <c r="J93" s="41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</row>
    <row r="94" spans="1:54" x14ac:dyDescent="0.3">
      <c r="A94" s="40"/>
      <c r="B94" s="41"/>
      <c r="C94" s="42"/>
      <c r="D94" s="42"/>
      <c r="E94" s="35"/>
      <c r="F94" s="43"/>
      <c r="G94" s="43"/>
      <c r="H94" s="43"/>
      <c r="I94" s="43"/>
      <c r="J94" s="41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</row>
    <row r="95" spans="1:54" x14ac:dyDescent="0.3">
      <c r="A95" s="40"/>
      <c r="B95" s="41"/>
      <c r="C95" s="42"/>
      <c r="D95" s="42"/>
      <c r="E95" s="35"/>
      <c r="F95" s="43"/>
      <c r="G95" s="43"/>
      <c r="H95" s="43"/>
      <c r="I95" s="43"/>
      <c r="J95" s="41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</row>
    <row r="96" spans="1:54" x14ac:dyDescent="0.3">
      <c r="A96" s="40"/>
      <c r="B96" s="41"/>
      <c r="C96" s="42"/>
      <c r="D96" s="42"/>
      <c r="E96" s="35"/>
      <c r="F96" s="43"/>
      <c r="G96" s="43"/>
      <c r="H96" s="43"/>
      <c r="I96" s="43"/>
      <c r="J96" s="41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</row>
    <row r="97" spans="1:54" x14ac:dyDescent="0.3">
      <c r="A97" s="40"/>
      <c r="B97" s="41"/>
      <c r="C97" s="42"/>
      <c r="D97" s="42"/>
      <c r="E97" s="35"/>
      <c r="F97" s="43"/>
      <c r="G97" s="43"/>
      <c r="H97" s="43"/>
      <c r="I97" s="43"/>
      <c r="J97" s="41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</row>
    <row r="98" spans="1:54" x14ac:dyDescent="0.3">
      <c r="A98" s="40"/>
      <c r="B98" s="41"/>
      <c r="C98" s="42"/>
      <c r="D98" s="42"/>
      <c r="E98" s="35"/>
      <c r="F98" s="43"/>
      <c r="G98" s="43"/>
      <c r="H98" s="43"/>
      <c r="I98" s="43"/>
      <c r="J98" s="41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</row>
    <row r="99" spans="1:54" x14ac:dyDescent="0.3">
      <c r="A99" s="40"/>
      <c r="B99" s="41"/>
      <c r="C99" s="42"/>
      <c r="D99" s="42"/>
      <c r="E99" s="35"/>
      <c r="F99" s="43"/>
      <c r="G99" s="43"/>
      <c r="H99" s="43"/>
      <c r="I99" s="43"/>
      <c r="J99" s="41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</row>
    <row r="100" spans="1:54" x14ac:dyDescent="0.3">
      <c r="A100" s="40"/>
      <c r="B100" s="41"/>
      <c r="C100" s="42"/>
      <c r="D100" s="42"/>
      <c r="E100" s="35"/>
      <c r="F100" s="43"/>
      <c r="G100" s="43"/>
      <c r="H100" s="43"/>
      <c r="I100" s="43"/>
      <c r="J100" s="41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</row>
    <row r="101" spans="1:54" x14ac:dyDescent="0.3">
      <c r="A101" s="40"/>
      <c r="B101" s="41"/>
      <c r="C101" s="42"/>
      <c r="D101" s="42"/>
      <c r="E101" s="35"/>
      <c r="F101" s="43"/>
      <c r="G101" s="43"/>
      <c r="H101" s="43"/>
      <c r="I101" s="43"/>
      <c r="J101" s="41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</row>
    <row r="102" spans="1:54" x14ac:dyDescent="0.3">
      <c r="A102" s="40"/>
      <c r="B102" s="41"/>
      <c r="C102" s="42"/>
      <c r="D102" s="42"/>
      <c r="E102" s="35"/>
      <c r="F102" s="43"/>
      <c r="G102" s="43"/>
      <c r="H102" s="43"/>
      <c r="I102" s="43"/>
      <c r="J102" s="41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</row>
    <row r="103" spans="1:54" x14ac:dyDescent="0.3">
      <c r="A103" s="40"/>
      <c r="B103" s="41"/>
      <c r="C103" s="42"/>
      <c r="D103" s="42"/>
      <c r="E103" s="35"/>
      <c r="F103" s="43"/>
      <c r="G103" s="43"/>
      <c r="H103" s="43"/>
      <c r="I103" s="43"/>
      <c r="J103" s="41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</row>
    <row r="104" spans="1:54" x14ac:dyDescent="0.3">
      <c r="A104" s="40"/>
      <c r="B104" s="41"/>
      <c r="C104" s="42"/>
      <c r="D104" s="42"/>
      <c r="E104" s="35"/>
      <c r="F104" s="43"/>
      <c r="G104" s="43"/>
      <c r="H104" s="43"/>
      <c r="I104" s="43"/>
      <c r="J104" s="41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</row>
    <row r="105" spans="1:54" x14ac:dyDescent="0.3">
      <c r="A105" s="40"/>
      <c r="B105" s="41"/>
      <c r="C105" s="42"/>
      <c r="D105" s="42"/>
      <c r="E105" s="35"/>
      <c r="F105" s="43"/>
      <c r="G105" s="43"/>
      <c r="H105" s="43"/>
      <c r="I105" s="43"/>
      <c r="J105" s="41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</row>
    <row r="106" spans="1:54" x14ac:dyDescent="0.3">
      <c r="A106" s="40"/>
      <c r="B106" s="41"/>
      <c r="C106" s="42"/>
      <c r="D106" s="42"/>
      <c r="E106" s="35"/>
      <c r="F106" s="43"/>
      <c r="G106" s="43"/>
      <c r="H106" s="43"/>
      <c r="I106" s="43"/>
      <c r="J106" s="41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</row>
    <row r="107" spans="1:54" x14ac:dyDescent="0.3">
      <c r="A107" s="40"/>
      <c r="B107" s="41"/>
      <c r="C107" s="42"/>
      <c r="D107" s="42"/>
      <c r="E107" s="35"/>
      <c r="F107" s="43"/>
      <c r="G107" s="43"/>
      <c r="H107" s="43"/>
      <c r="I107" s="43"/>
      <c r="J107" s="41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</row>
    <row r="108" spans="1:54" x14ac:dyDescent="0.3">
      <c r="A108" s="40"/>
      <c r="B108" s="41"/>
      <c r="C108" s="42"/>
      <c r="D108" s="42"/>
      <c r="E108" s="35"/>
      <c r="F108" s="43"/>
      <c r="G108" s="43"/>
      <c r="H108" s="43"/>
      <c r="I108" s="43"/>
      <c r="J108" s="41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</row>
    <row r="109" spans="1:54" x14ac:dyDescent="0.3">
      <c r="A109" s="40"/>
      <c r="B109" s="41"/>
      <c r="C109" s="42"/>
      <c r="D109" s="42"/>
      <c r="E109" s="35"/>
      <c r="F109" s="43"/>
      <c r="G109" s="43"/>
      <c r="H109" s="43"/>
      <c r="I109" s="43"/>
      <c r="J109" s="41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</row>
    <row r="110" spans="1:54" x14ac:dyDescent="0.3">
      <c r="A110" s="40"/>
      <c r="B110" s="41"/>
      <c r="C110" s="42"/>
      <c r="D110" s="42"/>
      <c r="E110" s="35"/>
      <c r="F110" s="43"/>
      <c r="G110" s="43"/>
      <c r="H110" s="43"/>
      <c r="I110" s="43"/>
      <c r="J110" s="41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</row>
    <row r="111" spans="1:54" x14ac:dyDescent="0.3">
      <c r="A111" s="40"/>
      <c r="B111" s="41"/>
      <c r="C111" s="42"/>
      <c r="D111" s="42"/>
      <c r="E111" s="35"/>
      <c r="F111" s="43"/>
      <c r="G111" s="43"/>
      <c r="H111" s="43"/>
      <c r="I111" s="43"/>
      <c r="J111" s="41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</row>
    <row r="112" spans="1:54" x14ac:dyDescent="0.3">
      <c r="A112" s="40"/>
      <c r="B112" s="41"/>
      <c r="C112" s="42"/>
      <c r="D112" s="42"/>
      <c r="E112" s="35"/>
      <c r="F112" s="43"/>
      <c r="G112" s="43"/>
      <c r="H112" s="43"/>
      <c r="I112" s="43"/>
      <c r="J112" s="41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</row>
    <row r="113" spans="1:54" x14ac:dyDescent="0.3">
      <c r="A113" s="40"/>
      <c r="B113" s="41"/>
      <c r="C113" s="42"/>
      <c r="D113" s="42"/>
      <c r="E113" s="35"/>
      <c r="F113" s="43"/>
      <c r="G113" s="43"/>
      <c r="H113" s="43"/>
      <c r="I113" s="43"/>
      <c r="J113" s="41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</row>
    <row r="114" spans="1:54" x14ac:dyDescent="0.3">
      <c r="A114" s="40"/>
      <c r="B114" s="41"/>
      <c r="C114" s="42"/>
      <c r="D114" s="42"/>
      <c r="E114" s="35"/>
      <c r="F114" s="43"/>
      <c r="G114" s="43"/>
      <c r="H114" s="43"/>
      <c r="I114" s="43"/>
      <c r="J114" s="41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</row>
    <row r="115" spans="1:54" x14ac:dyDescent="0.3">
      <c r="A115" s="40"/>
      <c r="B115" s="41"/>
      <c r="C115" s="42"/>
      <c r="D115" s="42"/>
      <c r="E115" s="35"/>
      <c r="F115" s="43"/>
      <c r="G115" s="43"/>
      <c r="H115" s="43"/>
      <c r="I115" s="43"/>
      <c r="J115" s="41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</row>
    <row r="116" spans="1:54" x14ac:dyDescent="0.3">
      <c r="A116" s="40"/>
      <c r="B116" s="41"/>
      <c r="C116" s="42"/>
      <c r="D116" s="42"/>
      <c r="E116" s="35"/>
      <c r="F116" s="43"/>
      <c r="G116" s="43"/>
      <c r="H116" s="43"/>
      <c r="I116" s="43"/>
      <c r="J116" s="41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</row>
    <row r="117" spans="1:54" x14ac:dyDescent="0.3">
      <c r="A117" s="40"/>
      <c r="B117" s="41"/>
      <c r="C117" s="42"/>
      <c r="D117" s="42"/>
      <c r="E117" s="35"/>
      <c r="F117" s="43"/>
      <c r="G117" s="43"/>
      <c r="H117" s="43"/>
      <c r="I117" s="43"/>
      <c r="J117" s="41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</row>
    <row r="118" spans="1:54" x14ac:dyDescent="0.3">
      <c r="A118" s="40"/>
      <c r="B118" s="41"/>
      <c r="C118" s="42"/>
      <c r="D118" s="42"/>
      <c r="E118" s="35"/>
      <c r="F118" s="43"/>
      <c r="G118" s="43"/>
      <c r="H118" s="43"/>
      <c r="I118" s="43"/>
      <c r="J118" s="41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</row>
    <row r="119" spans="1:54" x14ac:dyDescent="0.3">
      <c r="A119" s="40"/>
      <c r="B119" s="41"/>
      <c r="C119" s="42"/>
      <c r="D119" s="42"/>
      <c r="E119" s="35"/>
      <c r="F119" s="43"/>
      <c r="G119" s="43"/>
      <c r="H119" s="43"/>
      <c r="I119" s="43"/>
      <c r="J119" s="41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</row>
    <row r="120" spans="1:54" x14ac:dyDescent="0.3">
      <c r="A120" s="40"/>
      <c r="B120" s="41"/>
      <c r="C120" s="42"/>
      <c r="D120" s="42"/>
      <c r="E120" s="35"/>
      <c r="F120" s="43"/>
      <c r="G120" s="43"/>
      <c r="H120" s="43"/>
      <c r="I120" s="43"/>
      <c r="J120" s="41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</row>
    <row r="121" spans="1:54" x14ac:dyDescent="0.3">
      <c r="A121" s="40"/>
      <c r="B121" s="41"/>
      <c r="C121" s="42"/>
      <c r="D121" s="42"/>
      <c r="E121" s="35"/>
      <c r="F121" s="43"/>
      <c r="G121" s="43"/>
      <c r="H121" s="43"/>
      <c r="I121" s="43"/>
      <c r="J121" s="41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</row>
    <row r="122" spans="1:54" x14ac:dyDescent="0.3">
      <c r="A122" s="40"/>
      <c r="B122" s="41"/>
      <c r="C122" s="42"/>
      <c r="D122" s="42"/>
      <c r="E122" s="35"/>
      <c r="F122" s="43"/>
      <c r="G122" s="43"/>
      <c r="H122" s="43"/>
      <c r="I122" s="43"/>
      <c r="J122" s="41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</row>
    <row r="123" spans="1:54" x14ac:dyDescent="0.3">
      <c r="A123" s="40"/>
      <c r="B123" s="41"/>
      <c r="C123" s="42"/>
      <c r="D123" s="42"/>
      <c r="E123" s="35"/>
      <c r="F123" s="43"/>
      <c r="G123" s="43"/>
      <c r="H123" s="43"/>
      <c r="I123" s="43"/>
      <c r="J123" s="41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</row>
    <row r="124" spans="1:54" x14ac:dyDescent="0.3">
      <c r="A124" s="40"/>
      <c r="B124" s="41"/>
      <c r="C124" s="42"/>
      <c r="D124" s="42"/>
      <c r="E124" s="35"/>
      <c r="F124" s="43"/>
      <c r="G124" s="43"/>
      <c r="H124" s="43"/>
      <c r="I124" s="43"/>
      <c r="J124" s="41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</row>
    <row r="125" spans="1:54" x14ac:dyDescent="0.3">
      <c r="A125" s="40"/>
      <c r="B125" s="41"/>
      <c r="C125" s="42"/>
      <c r="D125" s="42"/>
      <c r="E125" s="35"/>
      <c r="F125" s="43"/>
      <c r="G125" s="43"/>
      <c r="H125" s="43"/>
      <c r="I125" s="43"/>
      <c r="J125" s="41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</row>
    <row r="126" spans="1:54" x14ac:dyDescent="0.3">
      <c r="A126" s="40"/>
      <c r="B126" s="41"/>
      <c r="C126" s="42"/>
      <c r="D126" s="42"/>
      <c r="E126" s="35"/>
      <c r="F126" s="43"/>
      <c r="G126" s="43"/>
      <c r="H126" s="43"/>
      <c r="I126" s="43"/>
      <c r="J126" s="41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</row>
    <row r="127" spans="1:54" x14ac:dyDescent="0.3">
      <c r="A127" s="40"/>
      <c r="B127" s="41"/>
      <c r="C127" s="42"/>
      <c r="D127" s="42"/>
      <c r="E127" s="35"/>
      <c r="F127" s="43"/>
      <c r="G127" s="43"/>
      <c r="H127" s="43"/>
      <c r="I127" s="43"/>
      <c r="J127" s="41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</row>
    <row r="128" spans="1:54" x14ac:dyDescent="0.3">
      <c r="A128" s="40"/>
      <c r="B128" s="41"/>
      <c r="C128" s="42"/>
      <c r="D128" s="42"/>
      <c r="E128" s="35"/>
      <c r="F128" s="43"/>
      <c r="G128" s="43"/>
      <c r="H128" s="43"/>
      <c r="I128" s="43"/>
      <c r="J128" s="41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</row>
    <row r="129" spans="1:54" x14ac:dyDescent="0.3">
      <c r="A129" s="40"/>
      <c r="B129" s="41"/>
      <c r="C129" s="42"/>
      <c r="D129" s="42"/>
      <c r="E129" s="35"/>
      <c r="F129" s="43"/>
      <c r="G129" s="43"/>
      <c r="H129" s="43"/>
      <c r="I129" s="43"/>
      <c r="J129" s="41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</row>
    <row r="130" spans="1:54" x14ac:dyDescent="0.3">
      <c r="A130" s="40"/>
      <c r="B130" s="41"/>
      <c r="C130" s="42"/>
      <c r="D130" s="42"/>
      <c r="E130" s="35"/>
      <c r="F130" s="43"/>
      <c r="G130" s="43"/>
      <c r="H130" s="43"/>
      <c r="I130" s="43"/>
      <c r="J130" s="41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</row>
    <row r="131" spans="1:54" x14ac:dyDescent="0.3">
      <c r="A131" s="40"/>
      <c r="B131" s="41"/>
      <c r="C131" s="42"/>
      <c r="D131" s="42"/>
      <c r="E131" s="35"/>
      <c r="F131" s="43"/>
      <c r="G131" s="43"/>
      <c r="H131" s="43"/>
      <c r="I131" s="43"/>
      <c r="J131" s="41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</row>
    <row r="132" spans="1:54" x14ac:dyDescent="0.3">
      <c r="A132" s="40"/>
      <c r="B132" s="41"/>
      <c r="C132" s="42"/>
      <c r="D132" s="42"/>
      <c r="E132" s="35"/>
      <c r="F132" s="43"/>
      <c r="G132" s="43"/>
      <c r="H132" s="43"/>
      <c r="I132" s="43"/>
      <c r="J132" s="41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</row>
    <row r="133" spans="1:54" x14ac:dyDescent="0.3">
      <c r="A133" s="40"/>
      <c r="B133" s="41"/>
      <c r="C133" s="42"/>
      <c r="D133" s="42"/>
      <c r="E133" s="35"/>
      <c r="F133" s="43"/>
      <c r="G133" s="43"/>
      <c r="H133" s="43"/>
      <c r="I133" s="43"/>
      <c r="J133" s="41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</row>
    <row r="134" spans="1:54" x14ac:dyDescent="0.3">
      <c r="A134" s="40"/>
      <c r="B134" s="41"/>
      <c r="C134" s="42"/>
      <c r="D134" s="42"/>
      <c r="E134" s="35"/>
      <c r="F134" s="43"/>
      <c r="G134" s="43"/>
      <c r="H134" s="43"/>
      <c r="I134" s="43"/>
      <c r="J134" s="41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</row>
    <row r="135" spans="1:54" x14ac:dyDescent="0.3">
      <c r="A135" s="40"/>
      <c r="B135" s="41"/>
      <c r="C135" s="42"/>
      <c r="D135" s="42"/>
      <c r="E135" s="35"/>
      <c r="F135" s="43"/>
      <c r="G135" s="43"/>
      <c r="H135" s="43"/>
      <c r="I135" s="43"/>
      <c r="J135" s="41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</row>
    <row r="136" spans="1:54" x14ac:dyDescent="0.3">
      <c r="A136" s="40"/>
      <c r="B136" s="41"/>
      <c r="C136" s="42"/>
      <c r="D136" s="42"/>
      <c r="E136" s="35"/>
      <c r="F136" s="43"/>
      <c r="G136" s="43"/>
      <c r="H136" s="43"/>
      <c r="I136" s="43"/>
      <c r="J136" s="41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</row>
    <row r="137" spans="1:54" x14ac:dyDescent="0.3">
      <c r="A137" s="40"/>
      <c r="B137" s="41"/>
      <c r="C137" s="42"/>
      <c r="D137" s="42"/>
      <c r="E137" s="35"/>
      <c r="F137" s="43"/>
      <c r="G137" s="43"/>
      <c r="H137" s="43"/>
      <c r="I137" s="43"/>
      <c r="J137" s="41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</row>
    <row r="138" spans="1:54" x14ac:dyDescent="0.3">
      <c r="A138" s="40"/>
      <c r="B138" s="41"/>
      <c r="C138" s="42"/>
      <c r="D138" s="42"/>
      <c r="E138" s="35"/>
      <c r="F138" s="43"/>
      <c r="G138" s="43"/>
      <c r="H138" s="43"/>
      <c r="I138" s="43"/>
      <c r="J138" s="45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</row>
    <row r="139" spans="1:54" x14ac:dyDescent="0.3">
      <c r="A139" s="40"/>
      <c r="B139" s="41"/>
      <c r="C139" s="42"/>
      <c r="D139" s="42"/>
      <c r="E139" s="35"/>
      <c r="F139" s="43"/>
      <c r="G139" s="43"/>
      <c r="H139" s="43"/>
      <c r="I139" s="43"/>
      <c r="J139" s="45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</row>
    <row r="140" spans="1:54" x14ac:dyDescent="0.3">
      <c r="A140" s="40"/>
      <c r="B140" s="41"/>
      <c r="C140" s="42"/>
      <c r="D140" s="42"/>
      <c r="E140" s="35"/>
      <c r="F140" s="43"/>
      <c r="G140" s="43"/>
      <c r="H140" s="43"/>
      <c r="I140" s="43"/>
      <c r="J140" s="45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</row>
    <row r="141" spans="1:54" x14ac:dyDescent="0.3">
      <c r="A141" s="40"/>
      <c r="B141" s="41"/>
      <c r="C141" s="42"/>
      <c r="D141" s="42"/>
      <c r="E141" s="35"/>
      <c r="F141" s="43"/>
      <c r="G141" s="43"/>
      <c r="H141" s="43"/>
      <c r="I141" s="43"/>
      <c r="J141" s="45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</row>
    <row r="142" spans="1:54" x14ac:dyDescent="0.3">
      <c r="A142" s="40"/>
      <c r="B142" s="41"/>
      <c r="C142" s="42"/>
      <c r="D142" s="42"/>
      <c r="E142" s="35"/>
      <c r="F142" s="43"/>
      <c r="G142" s="43"/>
      <c r="H142" s="43"/>
      <c r="I142" s="43"/>
      <c r="J142" s="45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</row>
    <row r="143" spans="1:54" x14ac:dyDescent="0.3">
      <c r="A143" s="40"/>
      <c r="B143" s="41"/>
      <c r="C143" s="42"/>
      <c r="D143" s="42"/>
      <c r="E143" s="35"/>
      <c r="F143" s="43"/>
      <c r="G143" s="43"/>
      <c r="H143" s="43"/>
      <c r="I143" s="43"/>
      <c r="J143" s="45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</row>
    <row r="144" spans="1:54" x14ac:dyDescent="0.3">
      <c r="A144" s="40"/>
      <c r="B144" s="41"/>
      <c r="C144" s="42"/>
      <c r="D144" s="42"/>
      <c r="E144" s="35"/>
      <c r="F144" s="43"/>
      <c r="G144" s="43"/>
      <c r="H144" s="43"/>
      <c r="I144" s="43"/>
      <c r="J144" s="45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</row>
    <row r="145" spans="1:54" x14ac:dyDescent="0.3">
      <c r="A145" s="40"/>
      <c r="B145" s="41"/>
      <c r="C145" s="42"/>
      <c r="D145" s="42"/>
      <c r="E145" s="35"/>
      <c r="F145" s="43"/>
      <c r="G145" s="43"/>
      <c r="H145" s="43"/>
      <c r="I145" s="43"/>
      <c r="J145" s="45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</row>
    <row r="146" spans="1:54" x14ac:dyDescent="0.3">
      <c r="A146" s="40"/>
      <c r="B146" s="41"/>
      <c r="C146" s="42"/>
      <c r="D146" s="42"/>
      <c r="E146" s="35"/>
      <c r="F146" s="43"/>
      <c r="G146" s="43"/>
      <c r="H146" s="43"/>
      <c r="I146" s="43"/>
      <c r="J146" s="45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</row>
    <row r="147" spans="1:54" x14ac:dyDescent="0.3">
      <c r="A147" s="40"/>
      <c r="B147" s="41"/>
      <c r="C147" s="42"/>
      <c r="D147" s="42"/>
      <c r="E147" s="35"/>
      <c r="F147" s="43"/>
      <c r="G147" s="43"/>
      <c r="H147" s="43"/>
      <c r="I147" s="43"/>
      <c r="J147" s="45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</row>
    <row r="148" spans="1:54" x14ac:dyDescent="0.3">
      <c r="A148" s="40"/>
      <c r="B148" s="41"/>
      <c r="C148" s="42"/>
      <c r="D148" s="42"/>
      <c r="E148" s="35"/>
      <c r="F148" s="43"/>
      <c r="G148" s="43"/>
      <c r="H148" s="43"/>
      <c r="I148" s="43"/>
      <c r="J148" s="45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</row>
    <row r="149" spans="1:54" x14ac:dyDescent="0.3">
      <c r="A149" s="40"/>
      <c r="B149" s="41"/>
      <c r="C149" s="42"/>
      <c r="D149" s="42"/>
      <c r="E149" s="35"/>
      <c r="F149" s="43"/>
      <c r="G149" s="43"/>
      <c r="H149" s="43"/>
      <c r="I149" s="43"/>
      <c r="J149" s="45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</row>
    <row r="150" spans="1:54" x14ac:dyDescent="0.3">
      <c r="A150" s="40"/>
      <c r="B150" s="41"/>
      <c r="C150" s="42"/>
      <c r="D150" s="42"/>
      <c r="E150" s="35"/>
      <c r="F150" s="43"/>
      <c r="G150" s="43"/>
      <c r="H150" s="43"/>
      <c r="I150" s="43"/>
      <c r="J150" s="45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</row>
    <row r="151" spans="1:54" x14ac:dyDescent="0.3">
      <c r="A151" s="40"/>
      <c r="B151" s="41"/>
      <c r="C151" s="42"/>
      <c r="D151" s="42"/>
      <c r="E151" s="35"/>
      <c r="F151" s="43"/>
      <c r="G151" s="43"/>
      <c r="H151" s="43"/>
      <c r="I151" s="43"/>
      <c r="J151" s="45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</row>
    <row r="152" spans="1:54" x14ac:dyDescent="0.3">
      <c r="A152" s="40"/>
      <c r="B152" s="41"/>
      <c r="C152" s="42"/>
      <c r="D152" s="42"/>
      <c r="E152" s="35"/>
      <c r="F152" s="43"/>
      <c r="G152" s="43"/>
      <c r="H152" s="43"/>
      <c r="I152" s="43"/>
      <c r="J152" s="45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</row>
    <row r="153" spans="1:54" x14ac:dyDescent="0.3">
      <c r="A153" s="40"/>
      <c r="B153" s="41"/>
      <c r="C153" s="42"/>
      <c r="D153" s="42"/>
      <c r="E153" s="35"/>
      <c r="F153" s="43"/>
      <c r="G153" s="43"/>
      <c r="H153" s="43"/>
      <c r="I153" s="43"/>
      <c r="J153" s="45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</row>
    <row r="154" spans="1:54" x14ac:dyDescent="0.3">
      <c r="A154" s="40"/>
      <c r="B154" s="41"/>
      <c r="C154" s="42"/>
      <c r="D154" s="42"/>
      <c r="E154" s="35"/>
      <c r="F154" s="43"/>
      <c r="G154" s="43"/>
      <c r="H154" s="43"/>
      <c r="I154" s="43"/>
      <c r="J154" s="45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</row>
    <row r="155" spans="1:54" x14ac:dyDescent="0.3">
      <c r="A155" s="40"/>
      <c r="B155" s="41"/>
      <c r="C155" s="42"/>
      <c r="D155" s="42"/>
      <c r="E155" s="35"/>
      <c r="F155" s="43"/>
      <c r="G155" s="43"/>
      <c r="H155" s="43"/>
      <c r="I155" s="43"/>
      <c r="J155" s="45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</row>
    <row r="156" spans="1:54" x14ac:dyDescent="0.3">
      <c r="A156" s="40"/>
      <c r="B156" s="41"/>
      <c r="C156" s="42"/>
      <c r="D156" s="42"/>
      <c r="E156" s="35"/>
      <c r="F156" s="43"/>
      <c r="G156" s="43"/>
      <c r="H156" s="43"/>
      <c r="I156" s="43"/>
      <c r="J156" s="45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</row>
    <row r="157" spans="1:54" x14ac:dyDescent="0.3">
      <c r="A157" s="40"/>
      <c r="B157" s="41"/>
      <c r="C157" s="42"/>
      <c r="D157" s="42"/>
      <c r="E157" s="35"/>
      <c r="F157" s="43"/>
      <c r="G157" s="43"/>
      <c r="H157" s="43"/>
      <c r="I157" s="43"/>
      <c r="J157" s="45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</row>
    <row r="158" spans="1:54" x14ac:dyDescent="0.3">
      <c r="A158" s="40"/>
      <c r="B158" s="41"/>
      <c r="C158" s="42"/>
      <c r="D158" s="42"/>
      <c r="E158" s="35"/>
      <c r="F158" s="43"/>
      <c r="G158" s="43"/>
      <c r="H158" s="43"/>
      <c r="I158" s="43"/>
      <c r="J158" s="45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</row>
    <row r="159" spans="1:54" x14ac:dyDescent="0.3">
      <c r="A159" s="40"/>
      <c r="B159" s="41"/>
      <c r="C159" s="42"/>
      <c r="D159" s="42"/>
      <c r="E159" s="35"/>
      <c r="F159" s="43"/>
      <c r="G159" s="43"/>
      <c r="H159" s="43"/>
      <c r="I159" s="43"/>
      <c r="J159" s="45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</row>
    <row r="160" spans="1:54" x14ac:dyDescent="0.3">
      <c r="A160" s="40"/>
      <c r="B160" s="41"/>
      <c r="C160" s="42"/>
      <c r="D160" s="42"/>
      <c r="E160" s="35"/>
      <c r="F160" s="43"/>
      <c r="G160" s="43"/>
      <c r="H160" s="43"/>
      <c r="I160" s="43"/>
      <c r="J160" s="45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</row>
    <row r="161" spans="1:54" x14ac:dyDescent="0.3">
      <c r="A161" s="40"/>
      <c r="B161" s="41"/>
      <c r="C161" s="42"/>
      <c r="D161" s="42"/>
      <c r="E161" s="35"/>
      <c r="F161" s="43"/>
      <c r="G161" s="43"/>
      <c r="H161" s="43"/>
      <c r="I161" s="43"/>
      <c r="J161" s="45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</row>
    <row r="162" spans="1:54" x14ac:dyDescent="0.3">
      <c r="A162" s="40"/>
      <c r="B162" s="41"/>
      <c r="C162" s="42"/>
      <c r="D162" s="42"/>
      <c r="E162" s="35"/>
      <c r="F162" s="43"/>
      <c r="G162" s="43"/>
      <c r="H162" s="43"/>
      <c r="I162" s="43"/>
      <c r="J162" s="45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</row>
    <row r="163" spans="1:54" x14ac:dyDescent="0.3">
      <c r="A163" s="40"/>
      <c r="B163" s="41"/>
      <c r="C163" s="42"/>
      <c r="D163" s="42"/>
      <c r="E163" s="35"/>
      <c r="F163" s="43"/>
      <c r="G163" s="43"/>
      <c r="H163" s="43"/>
      <c r="I163" s="43"/>
      <c r="J163" s="45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</row>
    <row r="164" spans="1:54" x14ac:dyDescent="0.3">
      <c r="A164" s="40"/>
      <c r="B164" s="41"/>
      <c r="C164" s="42"/>
      <c r="D164" s="42"/>
      <c r="E164" s="35"/>
      <c r="F164" s="43"/>
      <c r="G164" s="43"/>
      <c r="H164" s="43"/>
      <c r="I164" s="43"/>
      <c r="J164" s="45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</row>
    <row r="165" spans="1:54" x14ac:dyDescent="0.3">
      <c r="A165" s="40"/>
      <c r="B165" s="41"/>
      <c r="C165" s="42"/>
      <c r="D165" s="42"/>
      <c r="E165" s="35"/>
      <c r="F165" s="43"/>
      <c r="G165" s="43"/>
      <c r="H165" s="43"/>
      <c r="I165" s="43"/>
      <c r="J165" s="45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</row>
    <row r="166" spans="1:54" x14ac:dyDescent="0.3">
      <c r="A166" s="40"/>
      <c r="B166" s="41"/>
      <c r="C166" s="42"/>
      <c r="D166" s="42"/>
      <c r="E166" s="35"/>
      <c r="F166" s="43"/>
      <c r="G166" s="43"/>
      <c r="H166" s="43"/>
      <c r="I166" s="43"/>
      <c r="J166" s="45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</row>
    <row r="167" spans="1:54" x14ac:dyDescent="0.3">
      <c r="A167" s="40"/>
      <c r="B167" s="41"/>
      <c r="C167" s="42"/>
      <c r="D167" s="42"/>
      <c r="E167" s="35"/>
      <c r="F167" s="43"/>
      <c r="G167" s="43"/>
      <c r="H167" s="43"/>
      <c r="I167" s="43"/>
      <c r="J167" s="45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</row>
    <row r="168" spans="1:54" x14ac:dyDescent="0.3">
      <c r="A168" s="40"/>
      <c r="B168" s="41"/>
      <c r="C168" s="42"/>
      <c r="D168" s="42"/>
      <c r="E168" s="35"/>
      <c r="F168" s="43"/>
      <c r="G168" s="43"/>
      <c r="H168" s="43"/>
      <c r="I168" s="43"/>
      <c r="J168" s="45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</row>
    <row r="169" spans="1:54" x14ac:dyDescent="0.3">
      <c r="A169" s="40"/>
      <c r="B169" s="41"/>
      <c r="C169" s="42"/>
      <c r="D169" s="42"/>
      <c r="E169" s="35"/>
      <c r="F169" s="43"/>
      <c r="G169" s="43"/>
      <c r="H169" s="43"/>
      <c r="I169" s="43"/>
      <c r="J169" s="45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</row>
    <row r="170" spans="1:54" x14ac:dyDescent="0.3">
      <c r="A170" s="40"/>
      <c r="B170" s="41"/>
      <c r="C170" s="42"/>
      <c r="D170" s="42"/>
      <c r="E170" s="35"/>
      <c r="F170" s="43"/>
      <c r="G170" s="43"/>
      <c r="H170" s="43"/>
      <c r="I170" s="43"/>
      <c r="J170" s="45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</row>
    <row r="171" spans="1:54" x14ac:dyDescent="0.3">
      <c r="A171" s="40"/>
      <c r="B171" s="41"/>
      <c r="C171" s="42"/>
      <c r="D171" s="42"/>
      <c r="E171" s="35"/>
      <c r="F171" s="43"/>
      <c r="G171" s="43"/>
      <c r="H171" s="43"/>
      <c r="I171" s="43"/>
      <c r="J171" s="45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</row>
    <row r="172" spans="1:54" x14ac:dyDescent="0.3">
      <c r="A172" s="40"/>
      <c r="B172" s="41"/>
      <c r="C172" s="42"/>
      <c r="D172" s="42"/>
      <c r="E172" s="35"/>
      <c r="F172" s="43"/>
      <c r="G172" s="43"/>
      <c r="H172" s="43"/>
      <c r="I172" s="43"/>
      <c r="J172" s="45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</row>
    <row r="173" spans="1:54" x14ac:dyDescent="0.3">
      <c r="A173" s="40"/>
      <c r="B173" s="41"/>
      <c r="C173" s="42"/>
      <c r="D173" s="42"/>
      <c r="E173" s="35"/>
      <c r="F173" s="43"/>
      <c r="G173" s="43"/>
      <c r="H173" s="43"/>
      <c r="I173" s="43"/>
      <c r="J173" s="45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</row>
    <row r="174" spans="1:54" x14ac:dyDescent="0.3">
      <c r="A174" s="40"/>
      <c r="B174" s="41"/>
      <c r="C174" s="42"/>
      <c r="D174" s="42"/>
      <c r="E174" s="35"/>
      <c r="F174" s="43"/>
      <c r="G174" s="43"/>
      <c r="H174" s="43"/>
      <c r="I174" s="43"/>
      <c r="J174" s="45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</row>
    <row r="175" spans="1:54" x14ac:dyDescent="0.3">
      <c r="A175" s="40"/>
      <c r="B175" s="41"/>
      <c r="C175" s="42"/>
      <c r="D175" s="42"/>
      <c r="E175" s="35"/>
      <c r="F175" s="43"/>
      <c r="G175" s="43"/>
      <c r="H175" s="43"/>
      <c r="I175" s="43"/>
      <c r="J175" s="45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</row>
    <row r="176" spans="1:54" x14ac:dyDescent="0.3">
      <c r="A176" s="40"/>
      <c r="B176" s="41"/>
      <c r="C176" s="42"/>
      <c r="D176" s="42"/>
      <c r="E176" s="35"/>
      <c r="F176" s="43"/>
      <c r="G176" s="43"/>
      <c r="H176" s="43"/>
      <c r="I176" s="43"/>
      <c r="J176" s="45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</row>
    <row r="177" spans="1:54" x14ac:dyDescent="0.3">
      <c r="A177" s="40"/>
      <c r="B177" s="41"/>
      <c r="C177" s="42"/>
      <c r="D177" s="42"/>
      <c r="E177" s="35"/>
      <c r="F177" s="43"/>
      <c r="G177" s="43"/>
      <c r="H177" s="43"/>
      <c r="I177" s="43"/>
      <c r="J177" s="45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</row>
    <row r="178" spans="1:54" x14ac:dyDescent="0.3">
      <c r="A178" s="40"/>
      <c r="B178" s="41"/>
      <c r="C178" s="42"/>
      <c r="D178" s="42"/>
      <c r="E178" s="35"/>
      <c r="F178" s="43"/>
      <c r="G178" s="43"/>
      <c r="H178" s="43"/>
      <c r="I178" s="43"/>
      <c r="J178" s="45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</row>
    <row r="179" spans="1:54" x14ac:dyDescent="0.3">
      <c r="A179" s="40"/>
      <c r="B179" s="41"/>
      <c r="C179" s="42"/>
      <c r="D179" s="42"/>
      <c r="E179" s="35"/>
      <c r="F179" s="43"/>
      <c r="G179" s="43"/>
      <c r="H179" s="43"/>
      <c r="I179" s="43"/>
      <c r="J179" s="45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</row>
    <row r="180" spans="1:54" x14ac:dyDescent="0.3">
      <c r="A180" s="40"/>
      <c r="B180" s="41"/>
      <c r="C180" s="42"/>
      <c r="D180" s="42"/>
      <c r="E180" s="35"/>
      <c r="F180" s="43"/>
      <c r="G180" s="43"/>
      <c r="H180" s="43"/>
      <c r="I180" s="43"/>
      <c r="J180" s="45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</row>
    <row r="181" spans="1:54" x14ac:dyDescent="0.3">
      <c r="A181" s="40"/>
      <c r="B181" s="41"/>
      <c r="C181" s="42"/>
      <c r="D181" s="42"/>
      <c r="E181" s="35"/>
      <c r="F181" s="43"/>
      <c r="G181" s="43"/>
      <c r="H181" s="43"/>
      <c r="I181" s="43"/>
      <c r="J181" s="45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</row>
    <row r="182" spans="1:54" x14ac:dyDescent="0.3">
      <c r="A182" s="40"/>
      <c r="B182" s="41"/>
      <c r="C182" s="42"/>
      <c r="D182" s="42"/>
      <c r="E182" s="35"/>
      <c r="F182" s="43"/>
      <c r="G182" s="43"/>
      <c r="H182" s="43"/>
      <c r="I182" s="43"/>
      <c r="J182" s="45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</row>
    <row r="183" spans="1:54" x14ac:dyDescent="0.3">
      <c r="A183" s="40"/>
      <c r="B183" s="41"/>
      <c r="C183" s="42"/>
      <c r="D183" s="42"/>
      <c r="E183" s="35"/>
      <c r="F183" s="43"/>
      <c r="G183" s="43"/>
      <c r="H183" s="43"/>
      <c r="I183" s="43"/>
      <c r="J183" s="45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</row>
    <row r="184" spans="1:54" x14ac:dyDescent="0.3">
      <c r="A184" s="40"/>
      <c r="B184" s="41"/>
      <c r="C184" s="42"/>
      <c r="D184" s="42"/>
      <c r="E184" s="35"/>
      <c r="F184" s="43"/>
      <c r="G184" s="43"/>
      <c r="H184" s="43"/>
      <c r="I184" s="43"/>
      <c r="J184" s="45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</row>
    <row r="185" spans="1:54" x14ac:dyDescent="0.3">
      <c r="A185" s="40"/>
      <c r="B185" s="41"/>
      <c r="C185" s="42"/>
      <c r="D185" s="42"/>
      <c r="E185" s="35"/>
      <c r="F185" s="43"/>
      <c r="G185" s="43"/>
      <c r="H185" s="43"/>
      <c r="I185" s="43"/>
      <c r="J185" s="45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</row>
    <row r="186" spans="1:54" x14ac:dyDescent="0.3">
      <c r="A186" s="40"/>
      <c r="B186" s="41"/>
      <c r="C186" s="42"/>
      <c r="D186" s="42"/>
      <c r="E186" s="35"/>
      <c r="F186" s="43"/>
      <c r="G186" s="43"/>
      <c r="H186" s="43"/>
      <c r="I186" s="43"/>
      <c r="J186" s="45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</row>
    <row r="187" spans="1:54" x14ac:dyDescent="0.3">
      <c r="A187" s="40"/>
      <c r="B187" s="41"/>
      <c r="C187" s="42"/>
      <c r="D187" s="42"/>
      <c r="E187" s="35"/>
      <c r="F187" s="43"/>
      <c r="G187" s="43"/>
      <c r="H187" s="43"/>
      <c r="I187" s="43"/>
      <c r="J187" s="45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</row>
    <row r="188" spans="1:54" x14ac:dyDescent="0.3">
      <c r="A188" s="40"/>
      <c r="B188" s="41"/>
      <c r="C188" s="42"/>
      <c r="D188" s="42"/>
      <c r="E188" s="35"/>
      <c r="F188" s="43"/>
      <c r="G188" s="43"/>
      <c r="H188" s="43"/>
      <c r="I188" s="43"/>
      <c r="J188" s="45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</row>
    <row r="189" spans="1:54" x14ac:dyDescent="0.3">
      <c r="A189" s="40"/>
      <c r="B189" s="41"/>
      <c r="C189" s="42"/>
      <c r="D189" s="42"/>
      <c r="E189" s="35"/>
      <c r="F189" s="43"/>
      <c r="G189" s="43"/>
      <c r="H189" s="43"/>
      <c r="I189" s="43"/>
      <c r="J189" s="45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</row>
    <row r="190" spans="1:54" x14ac:dyDescent="0.3">
      <c r="A190" s="40"/>
      <c r="B190" s="41"/>
      <c r="C190" s="42"/>
      <c r="D190" s="42"/>
      <c r="E190" s="35"/>
      <c r="F190" s="43"/>
      <c r="G190" s="43"/>
      <c r="H190" s="43"/>
      <c r="I190" s="43"/>
      <c r="J190" s="45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</row>
    <row r="191" spans="1:54" x14ac:dyDescent="0.3">
      <c r="A191" s="40"/>
      <c r="B191" s="41"/>
      <c r="C191" s="42"/>
      <c r="D191" s="42"/>
      <c r="E191" s="35"/>
      <c r="F191" s="43"/>
      <c r="G191" s="43"/>
      <c r="H191" s="43"/>
      <c r="I191" s="43"/>
      <c r="J191" s="45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</row>
    <row r="192" spans="1:54" x14ac:dyDescent="0.3">
      <c r="A192" s="40"/>
      <c r="B192" s="41"/>
      <c r="C192" s="42"/>
      <c r="D192" s="42"/>
      <c r="E192" s="35"/>
      <c r="F192" s="43"/>
      <c r="G192" s="43"/>
      <c r="H192" s="43"/>
      <c r="I192" s="43"/>
      <c r="J192" s="45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</row>
    <row r="193" spans="1:54" x14ac:dyDescent="0.3">
      <c r="A193" s="40"/>
      <c r="B193" s="41"/>
      <c r="C193" s="42"/>
      <c r="D193" s="42"/>
      <c r="E193" s="35"/>
      <c r="F193" s="43"/>
      <c r="G193" s="43"/>
      <c r="H193" s="43"/>
      <c r="I193" s="43"/>
      <c r="J193" s="45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</row>
    <row r="194" spans="1:54" x14ac:dyDescent="0.3">
      <c r="A194" s="40"/>
      <c r="B194" s="41"/>
      <c r="C194" s="42"/>
      <c r="D194" s="42"/>
      <c r="E194" s="35"/>
      <c r="F194" s="43"/>
      <c r="G194" s="43"/>
      <c r="H194" s="43"/>
      <c r="I194" s="43"/>
      <c r="J194" s="45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</row>
    <row r="195" spans="1:54" x14ac:dyDescent="0.3">
      <c r="A195" s="40"/>
      <c r="B195" s="41"/>
      <c r="C195" s="42"/>
      <c r="D195" s="42"/>
      <c r="E195" s="35"/>
      <c r="F195" s="43"/>
      <c r="G195" s="43"/>
      <c r="H195" s="43"/>
      <c r="I195" s="43"/>
      <c r="J195" s="45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</row>
    <row r="196" spans="1:54" x14ac:dyDescent="0.3">
      <c r="A196" s="40"/>
      <c r="B196" s="41"/>
      <c r="C196" s="42"/>
      <c r="D196" s="42"/>
      <c r="E196" s="35"/>
      <c r="F196" s="43"/>
      <c r="G196" s="43"/>
      <c r="H196" s="43"/>
      <c r="I196" s="43"/>
      <c r="J196" s="45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</row>
    <row r="197" spans="1:54" x14ac:dyDescent="0.3">
      <c r="A197" s="40"/>
      <c r="B197" s="41"/>
      <c r="C197" s="42"/>
      <c r="D197" s="42"/>
      <c r="E197" s="35"/>
      <c r="F197" s="43"/>
      <c r="G197" s="43"/>
      <c r="H197" s="43"/>
      <c r="I197" s="43"/>
      <c r="J197" s="45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</row>
    <row r="198" spans="1:54" x14ac:dyDescent="0.3">
      <c r="A198" s="40"/>
      <c r="B198" s="41"/>
      <c r="C198" s="42"/>
      <c r="D198" s="42"/>
      <c r="E198" s="35"/>
      <c r="F198" s="43"/>
      <c r="G198" s="43"/>
      <c r="H198" s="43"/>
      <c r="I198" s="43"/>
      <c r="J198" s="45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</row>
    <row r="199" spans="1:54" x14ac:dyDescent="0.3">
      <c r="A199" s="40"/>
      <c r="B199" s="41"/>
      <c r="C199" s="42"/>
      <c r="D199" s="42"/>
      <c r="E199" s="35"/>
      <c r="F199" s="43"/>
      <c r="G199" s="43"/>
      <c r="H199" s="43"/>
      <c r="I199" s="43"/>
      <c r="J199" s="45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</row>
    <row r="200" spans="1:54" x14ac:dyDescent="0.3">
      <c r="A200" s="40"/>
      <c r="B200" s="41"/>
      <c r="C200" s="42"/>
      <c r="D200" s="42"/>
      <c r="E200" s="35"/>
      <c r="F200" s="43"/>
      <c r="G200" s="43"/>
      <c r="H200" s="43"/>
      <c r="I200" s="43"/>
      <c r="J200" s="45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</row>
    <row r="201" spans="1:54" x14ac:dyDescent="0.3">
      <c r="A201" s="40"/>
      <c r="B201" s="41"/>
      <c r="C201" s="42"/>
      <c r="D201" s="42"/>
      <c r="E201" s="35"/>
      <c r="F201" s="43"/>
      <c r="G201" s="43"/>
      <c r="H201" s="43"/>
      <c r="I201" s="43"/>
      <c r="J201" s="45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</row>
    <row r="202" spans="1:54" x14ac:dyDescent="0.3">
      <c r="A202" s="40"/>
      <c r="B202" s="41"/>
      <c r="C202" s="42"/>
      <c r="D202" s="42"/>
      <c r="E202" s="35"/>
      <c r="F202" s="43"/>
      <c r="G202" s="43"/>
      <c r="H202" s="43"/>
      <c r="I202" s="43"/>
      <c r="J202" s="45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</row>
    <row r="203" spans="1:54" x14ac:dyDescent="0.3">
      <c r="A203" s="40"/>
      <c r="B203" s="41"/>
      <c r="C203" s="42"/>
      <c r="D203" s="42"/>
      <c r="E203" s="35"/>
      <c r="F203" s="43"/>
      <c r="G203" s="43"/>
      <c r="H203" s="43"/>
      <c r="I203" s="43"/>
      <c r="J203" s="45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</row>
    <row r="204" spans="1:54" x14ac:dyDescent="0.3">
      <c r="A204" s="40"/>
      <c r="B204" s="41"/>
      <c r="C204" s="42"/>
      <c r="D204" s="42"/>
      <c r="E204" s="35"/>
      <c r="F204" s="43"/>
      <c r="G204" s="43"/>
      <c r="H204" s="43"/>
      <c r="I204" s="43"/>
      <c r="J204" s="45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</row>
    <row r="205" spans="1:54" x14ac:dyDescent="0.3">
      <c r="A205" s="40"/>
      <c r="B205" s="41"/>
      <c r="C205" s="42"/>
      <c r="D205" s="42"/>
      <c r="E205" s="35"/>
      <c r="F205" s="43"/>
      <c r="G205" s="43"/>
      <c r="H205" s="43"/>
      <c r="I205" s="43"/>
      <c r="J205" s="45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</row>
    <row r="206" spans="1:54" x14ac:dyDescent="0.3">
      <c r="A206" s="40"/>
      <c r="B206" s="41"/>
      <c r="C206" s="42"/>
      <c r="D206" s="42"/>
      <c r="E206" s="35"/>
      <c r="F206" s="43"/>
      <c r="G206" s="43"/>
      <c r="H206" s="43"/>
      <c r="I206" s="43"/>
      <c r="J206" s="45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</row>
    <row r="207" spans="1:54" x14ac:dyDescent="0.3">
      <c r="A207" s="40"/>
      <c r="B207" s="41"/>
      <c r="C207" s="42"/>
      <c r="D207" s="42"/>
      <c r="E207" s="35"/>
      <c r="F207" s="43"/>
      <c r="G207" s="43"/>
      <c r="H207" s="43"/>
      <c r="I207" s="43"/>
      <c r="J207" s="45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</row>
    <row r="208" spans="1:54" x14ac:dyDescent="0.3">
      <c r="A208" s="40"/>
      <c r="B208" s="41"/>
      <c r="C208" s="42"/>
      <c r="D208" s="42"/>
      <c r="E208" s="35"/>
      <c r="F208" s="43"/>
      <c r="G208" s="43"/>
      <c r="H208" s="43"/>
      <c r="I208" s="43"/>
      <c r="J208" s="45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</row>
    <row r="209" spans="1:54" x14ac:dyDescent="0.3">
      <c r="A209" s="40"/>
      <c r="B209" s="41"/>
      <c r="C209" s="42"/>
      <c r="D209" s="42"/>
      <c r="E209" s="35"/>
      <c r="F209" s="43"/>
      <c r="G209" s="43"/>
      <c r="H209" s="43"/>
      <c r="I209" s="43"/>
      <c r="J209" s="45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</row>
    <row r="210" spans="1:54" x14ac:dyDescent="0.3">
      <c r="A210" s="40"/>
      <c r="B210" s="41"/>
      <c r="C210" s="42"/>
      <c r="D210" s="42"/>
      <c r="E210" s="35"/>
      <c r="F210" s="43"/>
      <c r="G210" s="43"/>
      <c r="H210" s="43"/>
      <c r="I210" s="43"/>
      <c r="J210" s="45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</row>
    <row r="211" spans="1:54" x14ac:dyDescent="0.3">
      <c r="A211" s="40"/>
      <c r="B211" s="41"/>
      <c r="C211" s="42"/>
      <c r="D211" s="42"/>
      <c r="E211" s="35"/>
      <c r="F211" s="43"/>
      <c r="G211" s="43"/>
      <c r="H211" s="43"/>
      <c r="I211" s="43"/>
      <c r="J211" s="45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</row>
    <row r="212" spans="1:54" x14ac:dyDescent="0.3">
      <c r="A212" s="40"/>
      <c r="B212" s="41"/>
      <c r="C212" s="42"/>
      <c r="D212" s="42"/>
      <c r="E212" s="35"/>
      <c r="F212" s="43"/>
      <c r="G212" s="43"/>
      <c r="H212" s="43"/>
      <c r="I212" s="43"/>
      <c r="J212" s="45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</row>
    <row r="213" spans="1:54" x14ac:dyDescent="0.3">
      <c r="A213" s="40"/>
      <c r="B213" s="41"/>
      <c r="C213" s="42"/>
      <c r="D213" s="42"/>
      <c r="E213" s="35"/>
      <c r="F213" s="43"/>
      <c r="G213" s="43"/>
      <c r="H213" s="43"/>
      <c r="I213" s="43"/>
      <c r="J213" s="45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</row>
    <row r="214" spans="1:54" x14ac:dyDescent="0.3">
      <c r="A214" s="40"/>
      <c r="B214" s="41"/>
      <c r="C214" s="42"/>
      <c r="D214" s="42"/>
      <c r="E214" s="35"/>
      <c r="F214" s="43"/>
      <c r="G214" s="43"/>
      <c r="H214" s="43"/>
      <c r="I214" s="43"/>
      <c r="J214" s="45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</row>
    <row r="215" spans="1:54" x14ac:dyDescent="0.3">
      <c r="A215" s="40"/>
      <c r="B215" s="41"/>
      <c r="C215" s="42"/>
      <c r="D215" s="42"/>
      <c r="E215" s="35"/>
      <c r="F215" s="43"/>
      <c r="G215" s="43"/>
      <c r="H215" s="43"/>
      <c r="I215" s="43"/>
      <c r="J215" s="45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</row>
    <row r="216" spans="1:54" x14ac:dyDescent="0.3">
      <c r="A216" s="40"/>
      <c r="B216" s="41"/>
      <c r="C216" s="42"/>
      <c r="D216" s="42"/>
      <c r="E216" s="35"/>
      <c r="F216" s="43"/>
      <c r="G216" s="43"/>
      <c r="H216" s="43"/>
      <c r="I216" s="43"/>
      <c r="J216" s="45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</row>
    <row r="217" spans="1:54" x14ac:dyDescent="0.3">
      <c r="A217" s="40"/>
      <c r="B217" s="41"/>
      <c r="C217" s="42"/>
      <c r="D217" s="42"/>
      <c r="E217" s="35"/>
      <c r="F217" s="43"/>
      <c r="G217" s="43"/>
      <c r="H217" s="43"/>
      <c r="I217" s="43"/>
      <c r="J217" s="45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</row>
    <row r="218" spans="1:54" x14ac:dyDescent="0.3">
      <c r="A218" s="40"/>
      <c r="B218" s="41"/>
      <c r="C218" s="42"/>
      <c r="D218" s="42"/>
      <c r="E218" s="35"/>
      <c r="F218" s="43"/>
      <c r="G218" s="43"/>
      <c r="H218" s="43"/>
      <c r="I218" s="43"/>
      <c r="J218" s="45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</row>
    <row r="219" spans="1:54" x14ac:dyDescent="0.3">
      <c r="A219" s="40"/>
      <c r="B219" s="41"/>
      <c r="C219" s="42"/>
      <c r="D219" s="42"/>
      <c r="E219" s="35"/>
      <c r="F219" s="43"/>
      <c r="G219" s="43"/>
      <c r="H219" s="43"/>
      <c r="I219" s="43"/>
      <c r="J219" s="45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</row>
    <row r="220" spans="1:54" x14ac:dyDescent="0.3">
      <c r="A220" s="40"/>
      <c r="B220" s="41"/>
      <c r="C220" s="42"/>
      <c r="D220" s="42"/>
      <c r="E220" s="35"/>
      <c r="F220" s="43"/>
      <c r="G220" s="43"/>
      <c r="H220" s="43"/>
      <c r="I220" s="43"/>
      <c r="J220" s="45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</row>
    <row r="221" spans="1:54" x14ac:dyDescent="0.3">
      <c r="A221" s="40"/>
      <c r="B221" s="41"/>
      <c r="C221" s="42"/>
      <c r="D221" s="42"/>
      <c r="E221" s="35"/>
      <c r="F221" s="43"/>
      <c r="G221" s="43"/>
      <c r="H221" s="43"/>
      <c r="I221" s="43"/>
      <c r="J221" s="45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</row>
    <row r="222" spans="1:54" x14ac:dyDescent="0.3">
      <c r="A222" s="40"/>
      <c r="B222" s="41"/>
      <c r="C222" s="42"/>
      <c r="D222" s="42"/>
      <c r="E222" s="35"/>
      <c r="F222" s="43"/>
      <c r="G222" s="43"/>
      <c r="H222" s="43"/>
      <c r="I222" s="43"/>
      <c r="J222" s="45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</row>
    <row r="223" spans="1:54" x14ac:dyDescent="0.3">
      <c r="A223" s="40"/>
      <c r="B223" s="41"/>
      <c r="C223" s="42"/>
      <c r="D223" s="42"/>
      <c r="E223" s="35"/>
      <c r="F223" s="43"/>
      <c r="G223" s="43"/>
      <c r="H223" s="43"/>
      <c r="I223" s="43"/>
      <c r="J223" s="45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</row>
    <row r="224" spans="1:54" x14ac:dyDescent="0.3">
      <c r="A224" s="40"/>
      <c r="B224" s="41"/>
      <c r="C224" s="42"/>
      <c r="D224" s="42"/>
      <c r="E224" s="35"/>
      <c r="F224" s="43"/>
      <c r="G224" s="43"/>
      <c r="H224" s="43"/>
      <c r="I224" s="43"/>
      <c r="J224" s="45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</row>
    <row r="225" spans="1:54" x14ac:dyDescent="0.3">
      <c r="A225" s="40"/>
      <c r="B225" s="41"/>
      <c r="C225" s="42"/>
      <c r="D225" s="42"/>
      <c r="E225" s="35"/>
      <c r="F225" s="43"/>
      <c r="G225" s="43"/>
      <c r="H225" s="43"/>
      <c r="I225" s="43"/>
      <c r="J225" s="45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</row>
    <row r="226" spans="1:54" x14ac:dyDescent="0.3">
      <c r="A226" s="40"/>
      <c r="B226" s="41"/>
      <c r="C226" s="42"/>
      <c r="D226" s="42"/>
      <c r="E226" s="35"/>
      <c r="F226" s="43"/>
      <c r="G226" s="43"/>
      <c r="H226" s="43"/>
      <c r="I226" s="43"/>
      <c r="J226" s="45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</row>
    <row r="227" spans="1:54" x14ac:dyDescent="0.3">
      <c r="A227" s="40"/>
      <c r="B227" s="41"/>
      <c r="C227" s="42"/>
      <c r="D227" s="42"/>
      <c r="E227" s="35"/>
      <c r="F227" s="43"/>
      <c r="G227" s="43"/>
      <c r="H227" s="43"/>
      <c r="I227" s="43"/>
      <c r="J227" s="45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</row>
    <row r="228" spans="1:54" x14ac:dyDescent="0.3">
      <c r="A228" s="40"/>
      <c r="B228" s="41"/>
      <c r="C228" s="42"/>
      <c r="D228" s="42"/>
      <c r="E228" s="35"/>
      <c r="F228" s="43"/>
      <c r="G228" s="43"/>
      <c r="H228" s="43"/>
      <c r="I228" s="43"/>
      <c r="J228" s="45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</row>
    <row r="229" spans="1:54" x14ac:dyDescent="0.3">
      <c r="A229" s="40"/>
      <c r="B229" s="41"/>
      <c r="C229" s="42"/>
      <c r="D229" s="42"/>
      <c r="E229" s="35"/>
      <c r="F229" s="43"/>
      <c r="G229" s="43"/>
      <c r="H229" s="43"/>
      <c r="I229" s="43"/>
      <c r="J229" s="45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</row>
    <row r="230" spans="1:54" x14ac:dyDescent="0.3">
      <c r="A230" s="40"/>
      <c r="B230" s="41"/>
      <c r="C230" s="42"/>
      <c r="D230" s="42"/>
      <c r="E230" s="35"/>
      <c r="F230" s="43"/>
      <c r="G230" s="43"/>
      <c r="H230" s="43"/>
      <c r="I230" s="43"/>
      <c r="J230" s="45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</row>
    <row r="231" spans="1:54" x14ac:dyDescent="0.3">
      <c r="A231" s="40"/>
      <c r="B231" s="41"/>
      <c r="C231" s="42"/>
      <c r="D231" s="42"/>
      <c r="E231" s="35"/>
      <c r="F231" s="43"/>
      <c r="G231" s="43"/>
      <c r="H231" s="43"/>
      <c r="I231" s="43"/>
      <c r="J231" s="45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</row>
    <row r="232" spans="1:54" x14ac:dyDescent="0.3">
      <c r="A232" s="40"/>
      <c r="B232" s="41"/>
      <c r="C232" s="42"/>
      <c r="D232" s="42"/>
      <c r="E232" s="35"/>
      <c r="F232" s="43"/>
      <c r="G232" s="43"/>
      <c r="H232" s="43"/>
      <c r="I232" s="43"/>
      <c r="J232" s="45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</row>
    <row r="233" spans="1:54" x14ac:dyDescent="0.3">
      <c r="A233" s="40"/>
      <c r="B233" s="41"/>
      <c r="C233" s="42"/>
      <c r="D233" s="42"/>
      <c r="E233" s="35"/>
      <c r="F233" s="43"/>
      <c r="G233" s="43"/>
      <c r="H233" s="43"/>
      <c r="I233" s="43"/>
      <c r="J233" s="45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</row>
    <row r="234" spans="1:54" x14ac:dyDescent="0.3">
      <c r="A234" s="40"/>
      <c r="B234" s="41"/>
      <c r="C234" s="42"/>
      <c r="D234" s="42"/>
      <c r="E234" s="35"/>
      <c r="F234" s="43"/>
      <c r="G234" s="43"/>
      <c r="H234" s="43"/>
      <c r="I234" s="43"/>
      <c r="J234" s="45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</row>
    <row r="235" spans="1:54" x14ac:dyDescent="0.3">
      <c r="A235" s="40"/>
      <c r="B235" s="41"/>
      <c r="C235" s="42"/>
      <c r="D235" s="42"/>
      <c r="E235" s="35"/>
      <c r="F235" s="43"/>
      <c r="G235" s="43"/>
      <c r="H235" s="43"/>
      <c r="I235" s="43"/>
      <c r="J235" s="45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</row>
    <row r="236" spans="1:54" x14ac:dyDescent="0.3">
      <c r="A236" s="40"/>
      <c r="B236" s="41"/>
      <c r="C236" s="42"/>
      <c r="D236" s="42"/>
      <c r="E236" s="35"/>
      <c r="F236" s="43"/>
      <c r="G236" s="43"/>
      <c r="H236" s="43"/>
      <c r="I236" s="43"/>
      <c r="J236" s="45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</row>
    <row r="237" spans="1:54" x14ac:dyDescent="0.3">
      <c r="A237" s="40"/>
      <c r="B237" s="41"/>
      <c r="C237" s="42"/>
      <c r="D237" s="42"/>
      <c r="E237" s="35"/>
      <c r="F237" s="43"/>
      <c r="G237" s="43"/>
      <c r="H237" s="43"/>
      <c r="I237" s="43"/>
      <c r="J237" s="45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</row>
    <row r="238" spans="1:54" x14ac:dyDescent="0.3">
      <c r="A238" s="40"/>
      <c r="B238" s="41"/>
      <c r="C238" s="42"/>
      <c r="D238" s="42"/>
      <c r="E238" s="35"/>
      <c r="F238" s="43"/>
      <c r="G238" s="43"/>
      <c r="H238" s="43"/>
      <c r="I238" s="43"/>
      <c r="J238" s="45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</row>
    <row r="239" spans="1:54" x14ac:dyDescent="0.3">
      <c r="A239" s="40"/>
      <c r="B239" s="41"/>
      <c r="C239" s="42"/>
      <c r="D239" s="42"/>
      <c r="E239" s="35"/>
      <c r="F239" s="43"/>
      <c r="G239" s="43"/>
      <c r="H239" s="43"/>
      <c r="I239" s="43"/>
      <c r="J239" s="45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</row>
    <row r="240" spans="1:54" x14ac:dyDescent="0.3">
      <c r="A240" s="40"/>
      <c r="B240" s="41"/>
      <c r="C240" s="42"/>
      <c r="D240" s="42"/>
      <c r="E240" s="35"/>
      <c r="F240" s="43"/>
      <c r="G240" s="43"/>
      <c r="H240" s="43"/>
      <c r="I240" s="43"/>
      <c r="J240" s="45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</row>
    <row r="241" spans="1:54" x14ac:dyDescent="0.3">
      <c r="A241" s="40"/>
      <c r="B241" s="41"/>
      <c r="C241" s="42"/>
      <c r="D241" s="42"/>
      <c r="E241" s="35"/>
      <c r="F241" s="43"/>
      <c r="G241" s="43"/>
      <c r="H241" s="43"/>
      <c r="I241" s="43"/>
      <c r="J241" s="45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</row>
    <row r="242" spans="1:54" x14ac:dyDescent="0.3">
      <c r="A242" s="40"/>
      <c r="B242" s="41"/>
      <c r="C242" s="42"/>
      <c r="D242" s="42"/>
      <c r="E242" s="35"/>
      <c r="F242" s="43"/>
      <c r="G242" s="43"/>
      <c r="H242" s="43"/>
      <c r="I242" s="43"/>
      <c r="J242" s="45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</row>
    <row r="243" spans="1:54" x14ac:dyDescent="0.3">
      <c r="A243" s="40"/>
      <c r="B243" s="41"/>
      <c r="C243" s="42"/>
      <c r="D243" s="42"/>
      <c r="E243" s="35"/>
      <c r="F243" s="43"/>
      <c r="G243" s="43"/>
      <c r="H243" s="43"/>
      <c r="I243" s="43"/>
      <c r="J243" s="45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</row>
    <row r="244" spans="1:54" x14ac:dyDescent="0.3">
      <c r="A244" s="40"/>
      <c r="B244" s="41"/>
      <c r="C244" s="42"/>
      <c r="D244" s="42"/>
      <c r="E244" s="35"/>
      <c r="F244" s="43"/>
      <c r="G244" s="43"/>
      <c r="H244" s="43"/>
      <c r="I244" s="43"/>
      <c r="J244" s="45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</row>
    <row r="245" spans="1:54" x14ac:dyDescent="0.3">
      <c r="A245" s="40"/>
      <c r="B245" s="41"/>
      <c r="C245" s="42"/>
      <c r="D245" s="42"/>
      <c r="E245" s="35"/>
      <c r="F245" s="43"/>
      <c r="G245" s="43"/>
      <c r="H245" s="43"/>
      <c r="I245" s="43"/>
      <c r="J245" s="45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</row>
    <row r="246" spans="1:54" x14ac:dyDescent="0.3">
      <c r="A246" s="40"/>
      <c r="B246" s="41"/>
      <c r="C246" s="42"/>
      <c r="D246" s="42"/>
      <c r="E246" s="35"/>
      <c r="F246" s="43"/>
      <c r="G246" s="43"/>
      <c r="H246" s="43"/>
      <c r="I246" s="43"/>
      <c r="J246" s="45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</row>
    <row r="247" spans="1:54" x14ac:dyDescent="0.3">
      <c r="A247" s="40"/>
      <c r="B247" s="41"/>
      <c r="C247" s="42"/>
      <c r="D247" s="42"/>
      <c r="E247" s="35"/>
      <c r="F247" s="43"/>
      <c r="G247" s="43"/>
      <c r="H247" s="43"/>
      <c r="I247" s="43"/>
      <c r="J247" s="45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</row>
    <row r="248" spans="1:54" x14ac:dyDescent="0.3">
      <c r="A248" s="40"/>
      <c r="B248" s="41"/>
      <c r="C248" s="42"/>
      <c r="D248" s="42"/>
      <c r="E248" s="35"/>
      <c r="F248" s="43"/>
      <c r="G248" s="43"/>
      <c r="H248" s="43"/>
      <c r="I248" s="43"/>
      <c r="J248" s="45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</row>
    <row r="249" spans="1:54" x14ac:dyDescent="0.3">
      <c r="A249" s="40"/>
      <c r="B249" s="41"/>
      <c r="C249" s="42"/>
      <c r="D249" s="42"/>
      <c r="E249" s="35"/>
      <c r="F249" s="43"/>
      <c r="G249" s="43"/>
      <c r="H249" s="43"/>
      <c r="I249" s="43"/>
      <c r="J249" s="45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</row>
    <row r="250" spans="1:54" x14ac:dyDescent="0.3">
      <c r="A250" s="40"/>
      <c r="B250" s="41"/>
      <c r="C250" s="42"/>
      <c r="D250" s="42"/>
      <c r="E250" s="35"/>
      <c r="F250" s="43"/>
      <c r="G250" s="43"/>
      <c r="H250" s="43"/>
      <c r="I250" s="43"/>
      <c r="J250" s="45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</row>
    <row r="251" spans="1:54" x14ac:dyDescent="0.3">
      <c r="A251" s="40"/>
      <c r="B251" s="41"/>
      <c r="C251" s="42"/>
      <c r="D251" s="42"/>
      <c r="E251" s="35"/>
      <c r="F251" s="43"/>
      <c r="G251" s="43"/>
      <c r="H251" s="43"/>
      <c r="I251" s="43"/>
      <c r="J251" s="45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</row>
    <row r="252" spans="1:54" x14ac:dyDescent="0.3">
      <c r="A252" s="40"/>
      <c r="B252" s="41"/>
      <c r="C252" s="42"/>
      <c r="D252" s="42"/>
      <c r="E252" s="35"/>
      <c r="F252" s="43"/>
      <c r="G252" s="43"/>
      <c r="H252" s="43"/>
      <c r="I252" s="43"/>
      <c r="J252" s="45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</row>
    <row r="253" spans="1:54" x14ac:dyDescent="0.3">
      <c r="A253" s="40"/>
      <c r="B253" s="41"/>
      <c r="C253" s="42"/>
      <c r="D253" s="42"/>
      <c r="E253" s="35"/>
      <c r="F253" s="43"/>
      <c r="G253" s="43"/>
      <c r="H253" s="43"/>
      <c r="I253" s="43"/>
      <c r="J253" s="45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</row>
    <row r="254" spans="1:54" x14ac:dyDescent="0.3">
      <c r="A254" s="40"/>
      <c r="B254" s="41"/>
      <c r="C254" s="42"/>
      <c r="D254" s="42"/>
      <c r="E254" s="35"/>
      <c r="F254" s="43"/>
      <c r="G254" s="43"/>
      <c r="H254" s="43"/>
      <c r="I254" s="43"/>
      <c r="J254" s="45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</row>
    <row r="255" spans="1:54" x14ac:dyDescent="0.3">
      <c r="A255" s="40"/>
      <c r="B255" s="41"/>
      <c r="C255" s="42"/>
      <c r="D255" s="42"/>
      <c r="E255" s="35"/>
      <c r="F255" s="43"/>
      <c r="G255" s="43"/>
      <c r="H255" s="43"/>
      <c r="I255" s="43"/>
      <c r="J255" s="45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</row>
    <row r="256" spans="1:54" x14ac:dyDescent="0.3">
      <c r="A256" s="40"/>
      <c r="B256" s="41"/>
      <c r="C256" s="42"/>
      <c r="D256" s="42"/>
      <c r="E256" s="35"/>
      <c r="F256" s="43"/>
      <c r="G256" s="43"/>
      <c r="H256" s="43"/>
      <c r="I256" s="43"/>
      <c r="J256" s="45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</row>
    <row r="257" spans="1:54" x14ac:dyDescent="0.3">
      <c r="A257" s="40"/>
      <c r="B257" s="41"/>
      <c r="C257" s="42"/>
      <c r="D257" s="42"/>
      <c r="E257" s="35"/>
      <c r="F257" s="43"/>
      <c r="G257" s="43"/>
      <c r="H257" s="43"/>
      <c r="I257" s="43"/>
      <c r="J257" s="45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</row>
    <row r="258" spans="1:54" x14ac:dyDescent="0.3">
      <c r="A258" s="40"/>
      <c r="B258" s="41"/>
      <c r="C258" s="42"/>
      <c r="D258" s="42"/>
      <c r="E258" s="35"/>
      <c r="F258" s="43"/>
      <c r="G258" s="43"/>
      <c r="H258" s="43"/>
      <c r="I258" s="43"/>
      <c r="J258" s="45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</row>
    <row r="259" spans="1:54" x14ac:dyDescent="0.3">
      <c r="A259" s="40"/>
      <c r="B259" s="41"/>
      <c r="C259" s="42"/>
      <c r="D259" s="42"/>
      <c r="E259" s="35"/>
      <c r="F259" s="43"/>
      <c r="G259" s="43"/>
      <c r="H259" s="43"/>
      <c r="I259" s="43"/>
      <c r="J259" s="45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</row>
    <row r="260" spans="1:54" x14ac:dyDescent="0.3">
      <c r="A260" s="40"/>
      <c r="B260" s="41"/>
      <c r="C260" s="42"/>
      <c r="D260" s="42"/>
      <c r="E260" s="35"/>
      <c r="F260" s="43"/>
      <c r="G260" s="43"/>
      <c r="H260" s="43"/>
      <c r="I260" s="43"/>
      <c r="J260" s="45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</row>
    <row r="261" spans="1:54" x14ac:dyDescent="0.3">
      <c r="A261" s="40"/>
      <c r="B261" s="41"/>
      <c r="C261" s="42"/>
      <c r="D261" s="42"/>
      <c r="E261" s="35"/>
      <c r="F261" s="43"/>
      <c r="G261" s="43"/>
      <c r="H261" s="43"/>
      <c r="I261" s="43"/>
      <c r="J261" s="45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</row>
    <row r="262" spans="1:54" x14ac:dyDescent="0.3">
      <c r="A262" s="40"/>
      <c r="B262" s="41"/>
      <c r="C262" s="42"/>
      <c r="D262" s="42"/>
      <c r="E262" s="35"/>
      <c r="F262" s="43"/>
      <c r="G262" s="43"/>
      <c r="H262" s="43"/>
      <c r="I262" s="43"/>
      <c r="J262" s="45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</row>
    <row r="263" spans="1:54" x14ac:dyDescent="0.3">
      <c r="A263" s="40"/>
      <c r="B263" s="41"/>
      <c r="C263" s="42"/>
      <c r="D263" s="42"/>
      <c r="E263" s="35"/>
      <c r="F263" s="43"/>
      <c r="G263" s="43"/>
      <c r="H263" s="43"/>
      <c r="I263" s="43"/>
      <c r="J263" s="45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</row>
    <row r="264" spans="1:54" x14ac:dyDescent="0.3">
      <c r="A264" s="40"/>
      <c r="B264" s="41"/>
      <c r="C264" s="42"/>
      <c r="D264" s="42"/>
      <c r="E264" s="35"/>
      <c r="F264" s="43"/>
      <c r="G264" s="43"/>
      <c r="H264" s="43"/>
      <c r="I264" s="43"/>
      <c r="J264" s="45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</row>
    <row r="265" spans="1:54" x14ac:dyDescent="0.3">
      <c r="A265" s="40"/>
      <c r="B265" s="41"/>
      <c r="C265" s="42"/>
      <c r="D265" s="42"/>
      <c r="E265" s="35"/>
      <c r="F265" s="43"/>
      <c r="G265" s="43"/>
      <c r="H265" s="43"/>
      <c r="I265" s="43"/>
      <c r="J265" s="45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</row>
    <row r="266" spans="1:54" x14ac:dyDescent="0.3">
      <c r="A266" s="40"/>
      <c r="B266" s="41"/>
      <c r="C266" s="42"/>
      <c r="D266" s="42"/>
      <c r="E266" s="35"/>
      <c r="F266" s="43"/>
      <c r="G266" s="43"/>
      <c r="H266" s="43"/>
      <c r="I266" s="43"/>
      <c r="J266" s="45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</row>
    <row r="267" spans="1:54" x14ac:dyDescent="0.3">
      <c r="A267" s="40"/>
      <c r="B267" s="41"/>
      <c r="C267" s="42"/>
      <c r="D267" s="42"/>
      <c r="E267" s="35"/>
      <c r="F267" s="43"/>
      <c r="G267" s="43"/>
      <c r="H267" s="43"/>
      <c r="I267" s="43"/>
      <c r="J267" s="45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</row>
    <row r="268" spans="1:54" x14ac:dyDescent="0.3">
      <c r="A268" s="40"/>
      <c r="B268" s="41"/>
      <c r="C268" s="42"/>
      <c r="D268" s="42"/>
      <c r="E268" s="35"/>
      <c r="F268" s="43"/>
      <c r="G268" s="43"/>
      <c r="H268" s="43"/>
      <c r="I268" s="43"/>
      <c r="J268" s="45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</row>
    <row r="269" spans="1:54" x14ac:dyDescent="0.3">
      <c r="A269" s="40"/>
      <c r="B269" s="41"/>
      <c r="C269" s="42"/>
      <c r="D269" s="42"/>
      <c r="E269" s="35"/>
      <c r="F269" s="43"/>
      <c r="G269" s="43"/>
      <c r="H269" s="43"/>
      <c r="I269" s="43"/>
      <c r="J269" s="45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</row>
    <row r="270" spans="1:54" x14ac:dyDescent="0.3">
      <c r="A270" s="40"/>
      <c r="B270" s="41"/>
      <c r="C270" s="42"/>
      <c r="D270" s="42"/>
      <c r="E270" s="35"/>
      <c r="F270" s="43"/>
      <c r="G270" s="43"/>
      <c r="H270" s="43"/>
      <c r="I270" s="43"/>
      <c r="J270" s="45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</row>
    <row r="271" spans="1:54" x14ac:dyDescent="0.3">
      <c r="A271" s="40"/>
      <c r="B271" s="41"/>
      <c r="C271" s="42"/>
      <c r="D271" s="42"/>
      <c r="E271" s="35"/>
      <c r="F271" s="43"/>
      <c r="G271" s="43"/>
      <c r="H271" s="43"/>
      <c r="I271" s="43"/>
      <c r="J271" s="45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</row>
    <row r="272" spans="1:54" x14ac:dyDescent="0.3">
      <c r="A272" s="40"/>
      <c r="B272" s="41"/>
      <c r="C272" s="42"/>
      <c r="D272" s="42"/>
      <c r="E272" s="35"/>
      <c r="F272" s="43"/>
      <c r="G272" s="43"/>
      <c r="H272" s="43"/>
      <c r="I272" s="43"/>
      <c r="J272" s="45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</row>
    <row r="273" spans="1:54" x14ac:dyDescent="0.3">
      <c r="A273" s="40"/>
      <c r="B273" s="41"/>
      <c r="C273" s="42"/>
      <c r="D273" s="42"/>
      <c r="E273" s="35"/>
      <c r="F273" s="43"/>
      <c r="G273" s="43"/>
      <c r="H273" s="43"/>
      <c r="I273" s="43"/>
      <c r="J273" s="45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</row>
    <row r="274" spans="1:54" x14ac:dyDescent="0.3">
      <c r="A274" s="40"/>
      <c r="B274" s="41"/>
      <c r="C274" s="42"/>
      <c r="D274" s="42"/>
      <c r="E274" s="35"/>
      <c r="F274" s="43"/>
      <c r="G274" s="43"/>
      <c r="H274" s="43"/>
      <c r="I274" s="43"/>
      <c r="J274" s="45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</row>
    <row r="275" spans="1:54" x14ac:dyDescent="0.3">
      <c r="A275" s="40"/>
      <c r="B275" s="41"/>
      <c r="C275" s="42"/>
      <c r="D275" s="42"/>
      <c r="E275" s="35"/>
      <c r="F275" s="43"/>
      <c r="G275" s="43"/>
      <c r="H275" s="43"/>
      <c r="I275" s="43"/>
      <c r="J275" s="45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</row>
    <row r="276" spans="1:54" x14ac:dyDescent="0.3">
      <c r="A276" s="40"/>
      <c r="B276" s="41"/>
      <c r="C276" s="42"/>
      <c r="D276" s="42"/>
      <c r="E276" s="35"/>
      <c r="F276" s="43"/>
      <c r="G276" s="43"/>
      <c r="H276" s="43"/>
      <c r="I276" s="43"/>
      <c r="J276" s="45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</row>
    <row r="277" spans="1:54" x14ac:dyDescent="0.3">
      <c r="A277" s="40"/>
      <c r="B277" s="41"/>
      <c r="C277" s="42"/>
      <c r="D277" s="42"/>
      <c r="E277" s="35"/>
      <c r="F277" s="43"/>
      <c r="G277" s="43"/>
      <c r="H277" s="43"/>
      <c r="I277" s="43"/>
      <c r="J277" s="45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</row>
    <row r="278" spans="1:54" x14ac:dyDescent="0.3"/>
  </sheetData>
  <autoFilter ref="A1:BB137" xr:uid="{00000000-0001-0000-0100-000000000000}"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30" showButton="0"/>
    <filterColumn colId="31" showButton="0"/>
    <filterColumn colId="32" showButton="0"/>
    <filterColumn colId="34" showButton="0"/>
    <filterColumn colId="35" showButton="0"/>
    <filterColumn colId="36" showButton="0"/>
    <filterColumn colId="38" showButton="0"/>
    <filterColumn colId="39" showButton="0"/>
    <filterColumn colId="40" showButton="0"/>
    <filterColumn colId="42" showButton="0"/>
    <filterColumn colId="43" showButton="0"/>
    <filterColumn colId="44" showButton="0"/>
    <filterColumn colId="46" showButton="0"/>
    <filterColumn colId="47" showButton="0"/>
    <filterColumn colId="48" showButton="0"/>
    <filterColumn colId="50" showButton="0"/>
    <filterColumn colId="51" showButton="0"/>
    <filterColumn colId="52" showButton="0"/>
  </autoFilter>
  <mergeCells count="18">
    <mergeCell ref="AY1:BB1"/>
    <mergeCell ref="AE1:AH1"/>
    <mergeCell ref="AI1:AL1"/>
    <mergeCell ref="AM1:AP1"/>
    <mergeCell ref="AQ1:AT1"/>
    <mergeCell ref="AU1:AX1"/>
    <mergeCell ref="A1:A2"/>
    <mergeCell ref="D1:D2"/>
    <mergeCell ref="E1:E2"/>
    <mergeCell ref="W1:Z1"/>
    <mergeCell ref="AA1:AD1"/>
    <mergeCell ref="B1:B2"/>
    <mergeCell ref="C1:C2"/>
    <mergeCell ref="J1:J2"/>
    <mergeCell ref="K1:N1"/>
    <mergeCell ref="O1:R1"/>
    <mergeCell ref="S1:V1"/>
    <mergeCell ref="F1:I1"/>
  </mergeCells>
  <conditionalFormatting sqref="K3:BB277">
    <cfRule type="expression" dxfId="10" priority="4">
      <formula>OR($J3="TC",$J3="UN-REG")</formula>
    </cfRule>
    <cfRule type="containsText" dxfId="9" priority="6" operator="containsText" text="AB">
      <formula>NOT(ISERROR(SEARCH(("AB"),(K3))))</formula>
    </cfRule>
    <cfRule type="containsText" dxfId="8" priority="7" operator="containsText" text="x">
      <formula>NOT(ISERROR(SEARCH(("x"),(K3))))</formula>
    </cfRule>
  </conditionalFormatting>
  <dataValidations count="1">
    <dataValidation type="custom" allowBlank="1" showInputMessage="1" showErrorMessage="1" sqref="K3:BB277" xr:uid="{00000000-0002-0000-0100-000000000000}">
      <formula1>OR((AND(K3&gt;=0,K3&lt;=40)),K3="AB",K3="X")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B278"/>
  <sheetViews>
    <sheetView workbookViewId="0">
      <pane xSplit="7" ySplit="2" topLeftCell="BN3" activePane="bottomRight" state="frozen"/>
      <selection pane="topRight" activeCell="I1" sqref="I1"/>
      <selection pane="bottomLeft" activeCell="A2" sqref="A2"/>
      <selection pane="bottomRight" activeCell="BW23" sqref="BW23"/>
    </sheetView>
  </sheetViews>
  <sheetFormatPr defaultColWidth="0" defaultRowHeight="14.4" zeroHeight="1" x14ac:dyDescent="0.3"/>
  <cols>
    <col min="1" max="1" width="5.44140625" customWidth="1"/>
    <col min="2" max="2" width="5" customWidth="1"/>
    <col min="3" max="3" width="6.33203125" customWidth="1"/>
    <col min="4" max="4" width="21.88671875" customWidth="1"/>
    <col min="5" max="5" width="8" customWidth="1"/>
    <col min="6" max="6" width="15.6640625" customWidth="1"/>
    <col min="7" max="7" width="12" customWidth="1"/>
    <col min="8" max="8" width="8.88671875" customWidth="1"/>
    <col min="9" max="9" width="7.5546875" customWidth="1"/>
    <col min="10" max="13" width="5.44140625" customWidth="1"/>
    <col min="14" max="14" width="6.44140625" customWidth="1"/>
    <col min="15" max="15" width="10.33203125" style="16" customWidth="1"/>
    <col min="16" max="17" width="8.88671875" customWidth="1"/>
    <col min="18" max="18" width="8" customWidth="1"/>
    <col min="19" max="22" width="5" customWidth="1"/>
    <col min="23" max="23" width="6.44140625" customWidth="1"/>
    <col min="24" max="24" width="9.6640625" customWidth="1"/>
    <col min="25" max="25" width="7.88671875" customWidth="1"/>
    <col min="26" max="26" width="6.88671875" customWidth="1"/>
    <col min="27" max="27" width="5.88671875" customWidth="1"/>
    <col min="28" max="28" width="8" customWidth="1"/>
    <col min="29" max="31" width="5" customWidth="1"/>
    <col min="32" max="32" width="6" bestFit="1" customWidth="1"/>
    <col min="33" max="33" width="8.88671875" customWidth="1"/>
    <col min="34" max="34" width="10" customWidth="1"/>
    <col min="35" max="35" width="9.44140625" customWidth="1"/>
    <col min="36" max="36" width="7" style="17" customWidth="1"/>
    <col min="37" max="37" width="4.88671875" bestFit="1" customWidth="1"/>
    <col min="38" max="38" width="7.44140625" bestFit="1" customWidth="1"/>
    <col min="39" max="39" width="4.5546875" bestFit="1" customWidth="1"/>
    <col min="40" max="40" width="5" bestFit="1" customWidth="1"/>
    <col min="41" max="41" width="6.109375" customWidth="1"/>
    <col min="42" max="42" width="6" bestFit="1" customWidth="1"/>
    <col min="43" max="43" width="8.88671875" customWidth="1"/>
    <col min="44" max="44" width="10" customWidth="1"/>
    <col min="45" max="45" width="9.44140625" customWidth="1"/>
    <col min="46" max="46" width="7.5546875" customWidth="1"/>
    <col min="47" max="47" width="4.88671875" bestFit="1" customWidth="1"/>
    <col min="48" max="48" width="7.44140625" bestFit="1" customWidth="1"/>
    <col min="49" max="51" width="6.109375" customWidth="1"/>
    <col min="52" max="52" width="6" bestFit="1" customWidth="1"/>
    <col min="53" max="53" width="8.88671875" customWidth="1"/>
    <col min="54" max="54" width="10" customWidth="1"/>
    <col min="55" max="55" width="9.44140625" customWidth="1"/>
    <col min="56" max="56" width="7.33203125" customWidth="1"/>
    <col min="57" max="57" width="4.88671875" bestFit="1" customWidth="1"/>
    <col min="58" max="58" width="7.44140625" bestFit="1" customWidth="1"/>
    <col min="59" max="59" width="4.44140625" bestFit="1" customWidth="1"/>
    <col min="60" max="60" width="4.44140625" customWidth="1"/>
    <col min="61" max="61" width="5" bestFit="1" customWidth="1"/>
    <col min="62" max="62" width="6" bestFit="1" customWidth="1"/>
    <col min="63" max="63" width="7.33203125" bestFit="1" customWidth="1"/>
    <col min="64" max="64" width="10" customWidth="1"/>
    <col min="65" max="67" width="9.44140625" customWidth="1"/>
    <col min="68" max="68" width="9.6640625" bestFit="1" customWidth="1"/>
    <col min="69" max="69" width="8.88671875" customWidth="1"/>
    <col min="70" max="70" width="8.88671875" style="17" customWidth="1"/>
    <col min="71" max="71" width="8.88671875" customWidth="1"/>
    <col min="72" max="72" width="7.33203125" bestFit="1" customWidth="1"/>
    <col min="73" max="77" width="7.109375" bestFit="1" customWidth="1"/>
    <col min="78" max="78" width="12.44140625" bestFit="1" customWidth="1"/>
    <col min="79" max="79" width="10" style="18" customWidth="1"/>
    <col min="80" max="80" width="9.6640625" customWidth="1"/>
    <col min="81" max="16384" width="8.88671875" hidden="1"/>
  </cols>
  <sheetData>
    <row r="1" spans="1:80" x14ac:dyDescent="0.3">
      <c r="A1" t="s">
        <v>278</v>
      </c>
      <c r="H1" s="70" t="s">
        <v>268</v>
      </c>
      <c r="I1" s="71"/>
      <c r="J1" s="71"/>
      <c r="K1" s="71"/>
      <c r="L1" s="71"/>
      <c r="M1" s="71"/>
      <c r="N1" s="71"/>
      <c r="O1" s="71"/>
      <c r="P1" s="72"/>
      <c r="Q1" s="73" t="s">
        <v>269</v>
      </c>
      <c r="R1" s="74"/>
      <c r="S1" s="74"/>
      <c r="T1" s="74"/>
      <c r="U1" s="74"/>
      <c r="V1" s="74"/>
      <c r="W1" s="74"/>
      <c r="X1" s="74"/>
      <c r="Y1" s="75"/>
      <c r="Z1" s="76" t="s">
        <v>69</v>
      </c>
      <c r="AA1" s="77"/>
      <c r="AB1" s="77"/>
      <c r="AC1" s="77"/>
      <c r="AD1" s="77"/>
      <c r="AE1" s="77"/>
      <c r="AF1" s="77"/>
      <c r="AG1" s="77"/>
      <c r="AH1" s="77"/>
      <c r="AI1" s="78"/>
      <c r="AJ1" s="79" t="s">
        <v>70</v>
      </c>
      <c r="AK1" s="80"/>
      <c r="AL1" s="80"/>
      <c r="AM1" s="80"/>
      <c r="AN1" s="80"/>
      <c r="AO1" s="80"/>
      <c r="AP1" s="80"/>
      <c r="AQ1" s="80"/>
      <c r="AR1" s="80"/>
      <c r="AS1" s="81"/>
      <c r="AT1" s="82" t="s">
        <v>71</v>
      </c>
      <c r="AU1" s="83"/>
      <c r="AV1" s="83"/>
      <c r="AW1" s="83"/>
      <c r="AX1" s="83"/>
      <c r="AY1" s="83"/>
      <c r="AZ1" s="83"/>
      <c r="BA1" s="83"/>
      <c r="BB1" s="83"/>
      <c r="BC1" s="84"/>
      <c r="BD1" s="68" t="s">
        <v>72</v>
      </c>
      <c r="BE1" s="69"/>
      <c r="BF1" s="69"/>
      <c r="BG1" s="69"/>
      <c r="BH1" s="69"/>
      <c r="BI1" s="69"/>
      <c r="BJ1" s="69"/>
      <c r="BK1" s="69"/>
      <c r="BL1" s="69"/>
      <c r="BM1" s="69"/>
      <c r="BN1" s="15"/>
      <c r="BO1" s="17"/>
      <c r="BP1" s="17"/>
    </row>
    <row r="2" spans="1:80" s="4" customFormat="1" x14ac:dyDescent="0.3">
      <c r="A2" s="48" t="s">
        <v>90</v>
      </c>
      <c r="B2" s="7" t="s">
        <v>0</v>
      </c>
      <c r="C2" s="7" t="s">
        <v>1</v>
      </c>
      <c r="D2" s="8" t="s">
        <v>2</v>
      </c>
      <c r="E2" s="8" t="s">
        <v>262</v>
      </c>
      <c r="F2" s="8" t="s">
        <v>59</v>
      </c>
      <c r="G2" s="7" t="s">
        <v>5</v>
      </c>
      <c r="H2" s="7" t="s">
        <v>29</v>
      </c>
      <c r="I2" s="7" t="s">
        <v>15</v>
      </c>
      <c r="J2" s="7" t="s">
        <v>207</v>
      </c>
      <c r="K2" s="4" t="s">
        <v>302</v>
      </c>
      <c r="L2" s="7" t="s">
        <v>208</v>
      </c>
      <c r="M2" s="7" t="s">
        <v>17</v>
      </c>
      <c r="N2" s="7" t="s">
        <v>16</v>
      </c>
      <c r="O2" s="9" t="s">
        <v>31</v>
      </c>
      <c r="P2" s="7" t="s">
        <v>30</v>
      </c>
      <c r="Q2" s="7" t="s">
        <v>41</v>
      </c>
      <c r="R2" s="7" t="s">
        <v>42</v>
      </c>
      <c r="S2" s="7" t="s">
        <v>209</v>
      </c>
      <c r="T2" s="7" t="s">
        <v>304</v>
      </c>
      <c r="U2" s="7" t="s">
        <v>210</v>
      </c>
      <c r="V2" s="7" t="s">
        <v>18</v>
      </c>
      <c r="W2" s="7" t="s">
        <v>43</v>
      </c>
      <c r="X2" s="7" t="s">
        <v>44</v>
      </c>
      <c r="Y2" s="7" t="s">
        <v>45</v>
      </c>
      <c r="Z2" s="7" t="s">
        <v>23</v>
      </c>
      <c r="AA2" s="7" t="s">
        <v>19</v>
      </c>
      <c r="AB2" s="7" t="s">
        <v>213</v>
      </c>
      <c r="AC2" s="7" t="s">
        <v>211</v>
      </c>
      <c r="AD2" s="7" t="s">
        <v>305</v>
      </c>
      <c r="AE2" s="7" t="s">
        <v>212</v>
      </c>
      <c r="AF2" s="7" t="s">
        <v>225</v>
      </c>
      <c r="AG2" s="7" t="s">
        <v>46</v>
      </c>
      <c r="AH2" s="7" t="s">
        <v>47</v>
      </c>
      <c r="AI2" s="7" t="s">
        <v>48</v>
      </c>
      <c r="AJ2" s="7" t="s">
        <v>24</v>
      </c>
      <c r="AK2" s="7" t="s">
        <v>20</v>
      </c>
      <c r="AL2" s="7" t="s">
        <v>221</v>
      </c>
      <c r="AM2" s="7" t="s">
        <v>222</v>
      </c>
      <c r="AN2" s="7" t="s">
        <v>306</v>
      </c>
      <c r="AO2" s="7" t="s">
        <v>223</v>
      </c>
      <c r="AP2" s="7" t="s">
        <v>224</v>
      </c>
      <c r="AQ2" s="7" t="s">
        <v>49</v>
      </c>
      <c r="AR2" s="7" t="s">
        <v>50</v>
      </c>
      <c r="AS2" s="7" t="s">
        <v>51</v>
      </c>
      <c r="AT2" s="7" t="s">
        <v>25</v>
      </c>
      <c r="AU2" s="7" t="s">
        <v>21</v>
      </c>
      <c r="AV2" s="7" t="s">
        <v>226</v>
      </c>
      <c r="AW2" s="7" t="s">
        <v>227</v>
      </c>
      <c r="AX2" s="7" t="s">
        <v>307</v>
      </c>
      <c r="AY2" s="7" t="s">
        <v>228</v>
      </c>
      <c r="AZ2" s="7" t="s">
        <v>229</v>
      </c>
      <c r="BA2" s="7" t="s">
        <v>52</v>
      </c>
      <c r="BB2" s="7" t="s">
        <v>53</v>
      </c>
      <c r="BC2" s="7" t="s">
        <v>54</v>
      </c>
      <c r="BD2" s="7" t="s">
        <v>26</v>
      </c>
      <c r="BE2" s="7" t="s">
        <v>22</v>
      </c>
      <c r="BF2" s="7" t="s">
        <v>230</v>
      </c>
      <c r="BG2" s="7" t="s">
        <v>231</v>
      </c>
      <c r="BH2" s="7" t="s">
        <v>308</v>
      </c>
      <c r="BI2" s="7" t="s">
        <v>232</v>
      </c>
      <c r="BJ2" s="7" t="s">
        <v>233</v>
      </c>
      <c r="BK2" s="7" t="s">
        <v>55</v>
      </c>
      <c r="BL2" s="7" t="s">
        <v>56</v>
      </c>
      <c r="BM2" s="7" t="s">
        <v>57</v>
      </c>
      <c r="BN2" s="7" t="s">
        <v>237</v>
      </c>
      <c r="BO2" s="7" t="s">
        <v>238</v>
      </c>
      <c r="BP2" s="7" t="s">
        <v>239</v>
      </c>
      <c r="BQ2" s="7" t="s">
        <v>58</v>
      </c>
      <c r="BR2" s="7" t="s">
        <v>60</v>
      </c>
      <c r="BS2" s="7" t="s">
        <v>61</v>
      </c>
      <c r="BT2" s="7" t="s">
        <v>252</v>
      </c>
      <c r="BU2" s="7" t="s">
        <v>253</v>
      </c>
      <c r="BV2" s="7" t="s">
        <v>254</v>
      </c>
      <c r="BW2" s="7" t="s">
        <v>255</v>
      </c>
      <c r="BX2" s="7" t="s">
        <v>256</v>
      </c>
      <c r="BY2" s="7" t="s">
        <v>257</v>
      </c>
      <c r="BZ2" s="7" t="s">
        <v>251</v>
      </c>
      <c r="CA2" s="19" t="s">
        <v>260</v>
      </c>
      <c r="CB2" s="4" t="s">
        <v>279</v>
      </c>
    </row>
    <row r="3" spans="1:80" x14ac:dyDescent="0.3">
      <c r="A3" s="49">
        <v>1</v>
      </c>
      <c r="B3" s="15" t="str">
        <f>TAB!A3</f>
        <v>A</v>
      </c>
      <c r="C3" s="15">
        <f>TAB!B3</f>
        <v>1</v>
      </c>
      <c r="D3" s="14" t="str">
        <f>IF(C3=0,"",TAB!C3)</f>
        <v>MUNJILA KHATUN</v>
      </c>
      <c r="E3" s="14" t="str">
        <f>IF(C3=0,"",TAB!D3)</f>
        <v>SET-III</v>
      </c>
      <c r="F3" s="36">
        <f>IF(C3=0,"",TAB!E3)</f>
        <v>1</v>
      </c>
      <c r="G3" s="14">
        <f>IF(C3=0,"",TAB!J3)</f>
        <v>4240000001</v>
      </c>
      <c r="H3" s="15">
        <f>IF(J3="","",80)</f>
        <v>80</v>
      </c>
      <c r="I3" s="15">
        <f>IF(L3="","",20)</f>
        <v>20</v>
      </c>
      <c r="J3" s="15">
        <f>IFERROR(VLOOKUP($G3,TAB!$J:$BB,2,FALSE),"")</f>
        <v>38</v>
      </c>
      <c r="K3" s="15" t="str">
        <f>IF(J3="AB",IFERROR(VLOOKUP($G3,TAB!$J:$BB,3,FALSE),""),"NA")</f>
        <v>NA</v>
      </c>
      <c r="L3" s="15">
        <f>IFERROR(VLOOKUP($G3,TAB!$J:$BB,4,FALSE),"")</f>
        <v>32</v>
      </c>
      <c r="M3" s="15">
        <f>IFERROR(VLOOKUP($G3,TAB!$J:$BB,5,FALSE),"")</f>
        <v>20</v>
      </c>
      <c r="N3" s="15">
        <f t="shared" ref="N3:N67" si="0">IF(SUM(J3,K3,M3)=0,"",SUM(J3:M3))</f>
        <v>90</v>
      </c>
      <c r="O3" s="14" t="str">
        <f>IFERROR(VLOOKUP(N3,INSTRUCTION!$I$1:$J$101,2),"")</f>
        <v xml:space="preserve">Ninety </v>
      </c>
      <c r="P3" s="15" t="str">
        <f t="shared" ref="P3:P22" si="1">IF(O3="","",IF(OR(L3="AB",M3="AB",K3="AB"),"N.A.",IF(N3&gt;=90,"O",IF(N3&gt;=80,"A+",IF(N3&gt;=70,"A",IF(N3&gt;=60,"B+",IF(N3&gt;=50,"B",IF(N3&gt;=40,"C",IF(N3&gt;=30,"P",IF(N3=0,"","F"))))))))))</f>
        <v>O</v>
      </c>
      <c r="Q3" s="15">
        <f>IF(S3="","",80)</f>
        <v>80</v>
      </c>
      <c r="R3" s="15">
        <f>IF(V3="","",20)</f>
        <v>20</v>
      </c>
      <c r="S3" s="15">
        <f>IFERROR(VLOOKUP($G3,TAB!$J:$BB,6,FALSE),"")</f>
        <v>37</v>
      </c>
      <c r="T3" s="15" t="str">
        <f>IF(S3="AB",IFERROR(VLOOKUP($G3,TAB!$J:$BB,7,FALSE),""),"NA")</f>
        <v>NA</v>
      </c>
      <c r="U3" s="15">
        <f>IFERROR(VLOOKUP($G3,TAB!$J:$BB,8,FALSE),"")</f>
        <v>29</v>
      </c>
      <c r="V3" s="15">
        <f>IFERROR(VLOOKUP($G3,TAB!$J:$BB,9,FALSE),"")</f>
        <v>20</v>
      </c>
      <c r="W3" s="15">
        <f>IF(SUM(S3,U3,V3)=0,"",SUM(S3:V3))</f>
        <v>86</v>
      </c>
      <c r="X3" s="14" t="str">
        <f>IFERROR(VLOOKUP(W3,INSTRUCTION!$I$1:$J$101,2),"")</f>
        <v>Eighty Six</v>
      </c>
      <c r="Y3" s="15" t="str">
        <f t="shared" ref="Y3:Y22" si="2">IF(X3="","",IF(OR(T3="AB",V3="AB",U3="AB"),"N.A.",IF(W3&gt;=90,"O",IF(W3&gt;=80,"A+",IF(W3&gt;=70,"A",IF(W3&gt;=60,"B+",IF(W3&gt;=50,"B",IF(W3&gt;=40,"C",IF(W3&gt;=30,"P",IF(W3=0,"","F"))))))))))</f>
        <v>A+</v>
      </c>
      <c r="Z3" s="14" t="str">
        <f>IF(C3=0,"",TAB!F3)</f>
        <v>EDCN</v>
      </c>
      <c r="AA3" s="15">
        <f>IFERROR(VLOOKUP(Z3,INSTRUCTION!$D$2:$E$18,2,FALSE),"")</f>
        <v>20</v>
      </c>
      <c r="AB3" s="15">
        <f>IF(AA3="","",(100-AA3)/2)</f>
        <v>40</v>
      </c>
      <c r="AC3" s="15">
        <f>IFERROR(VLOOKUP($G3,TAB!$J:$BB,MATCH($Z3,TAB!$1:$1,0)-9,FALSE),"")</f>
        <v>30</v>
      </c>
      <c r="AD3" s="15" t="str">
        <f>IF(AC3="AB",IFERROR(VLOOKUP($G3,TAB!$J:$BB,MATCH($Z3,TAB!$1:$1,0)-8,FALSE),""),"NA")</f>
        <v>NA</v>
      </c>
      <c r="AE3" s="15">
        <f>IFERROR(VLOOKUP($G3,TAB!$J:$BB,MATCH($Z3,TAB!$1:$1,0)-7,FALSE),"")</f>
        <v>30</v>
      </c>
      <c r="AF3" s="15">
        <f>IFERROR(VLOOKUP($G3,TAB!$J:$BB,MATCH($Z3,TAB!$1:$1,0)-6,FALSE),"")</f>
        <v>20</v>
      </c>
      <c r="AG3" s="15">
        <f>IF(SUM(AC3,AE3,AF3)=0,"",SUM(AC3:AF3))</f>
        <v>80</v>
      </c>
      <c r="AH3" s="14" t="str">
        <f>IFERROR(VLOOKUP(AG3,INSTRUCTION!$I$1:$J$101,2),"")</f>
        <v xml:space="preserve">Eighty </v>
      </c>
      <c r="AI3" s="15" t="str">
        <f t="shared" ref="AI3:AI22" si="3">IF(AH3="","",IF(OR(AD3="AB",AF3="AB",AE3="AB"),"N.A.",IF(AG3&gt;=90,"O",IF(AG3&gt;=80,"A+",IF(AG3&gt;=70,"A",IF(AG3&gt;=60,"B+",IF(AG3&gt;=50,"B",IF(AG3&gt;=40,"C",IF(AG3&gt;=30,"P",IF(AG3=0,"","F"))))))))))</f>
        <v>A+</v>
      </c>
      <c r="AJ3" s="15" t="str">
        <f>IF(C3=0,"",TAB!G3)</f>
        <v>GEGR</v>
      </c>
      <c r="AK3" s="15">
        <f>IFERROR(VLOOKUP(AJ3,INSTRUCTION!$D$2:$E$18,2,FALSE),"")</f>
        <v>30</v>
      </c>
      <c r="AL3" s="15">
        <f>IF(AK3="","",(100-AK3)/2)</f>
        <v>35</v>
      </c>
      <c r="AM3" s="15">
        <f>IFERROR(VLOOKUP($G3,TAB!$J:$BB,MATCH($AJ3,TAB!$1:$1,0)-9,FALSE),"")</f>
        <v>31</v>
      </c>
      <c r="AN3" s="15" t="str">
        <f>IF(AM3="AB",IFERROR(VLOOKUP($G3,TAB!$J:$BB,MATCH($Z3,TAB!$1:$1,0)-8,FALSE),""),"NA")</f>
        <v>NA</v>
      </c>
      <c r="AO3" s="15">
        <f>IFERROR(VLOOKUP($G3,TAB!$J:$BB,MATCH($AJ3,TAB!$1:$1,0)-7,FALSE),"")</f>
        <v>31</v>
      </c>
      <c r="AP3" s="15">
        <f>IFERROR(VLOOKUP($G3,TAB!$J:$BB,MATCH($AJ3,TAB!$1:$1,0)-6,FALSE),"")</f>
        <v>30</v>
      </c>
      <c r="AQ3" s="15">
        <f t="shared" ref="AQ3:AQ67" si="4">IF(SUM(AM3,AO3,AP3)=0,"",SUM(AM3:AP3))</f>
        <v>92</v>
      </c>
      <c r="AR3" s="14" t="str">
        <f>IFERROR(VLOOKUP(AQ3,INSTRUCTION!$I$1:$J$101,2),"")</f>
        <v>Ninety Two</v>
      </c>
      <c r="AS3" s="15" t="str">
        <f t="shared" ref="AS3:AS22" si="5">IF(AR3="","",IF(OR(AN3="AB",AP3="AB",AO3="AB"),"N.A.",IF(AQ3&gt;=90,"O",IF(AQ3&gt;=80,"A+",IF(AQ3&gt;=70,"A",IF(AQ3&gt;=60,"B+",IF(AQ3&gt;=50,"B",IF(AQ3&gt;=40,"C",IF(AQ3&gt;=30,"P",IF(AQ3=0,"","F"))))))))))</f>
        <v>O</v>
      </c>
      <c r="AT3" s="15" t="str">
        <f>IF(C3=0,"",TAB!H3)</f>
        <v>HIST</v>
      </c>
      <c r="AU3" s="15">
        <f>IFERROR(VLOOKUP(AT3,INSTRUCTION!$D$2:$E$18,2,FALSE),"")</f>
        <v>20</v>
      </c>
      <c r="AV3" s="15">
        <f>IF(AU3="","",(100-AU3)/2)</f>
        <v>40</v>
      </c>
      <c r="AW3" s="15">
        <f>IFERROR(VLOOKUP($G3,TAB!$J:$BB,MATCH($AT3,TAB!$1:$1,0)-9,FALSE),"")</f>
        <v>28</v>
      </c>
      <c r="AX3" s="15" t="str">
        <f>IF(AW3="AB",IFERROR(VLOOKUP($G3,TAB!$J:$BB,MATCH($AT3,TAB!$1:$1,0)-8,FALSE),""),"NA")</f>
        <v>NA</v>
      </c>
      <c r="AY3" s="15">
        <f>IFERROR(VLOOKUP($G3,TAB!$J:$BB,MATCH($AT3,TAB!$1:$1,0)-7,FALSE),"")</f>
        <v>27</v>
      </c>
      <c r="AZ3" s="15">
        <f>IFERROR(VLOOKUP($G3,TAB!$J:$BB,MATCH($AT3,TAB!$1:$1,0)-6,FALSE),"")</f>
        <v>20</v>
      </c>
      <c r="BA3" s="15">
        <f>IF(SUM(AW3,AY3,AZ3)=0,"",SUM(AW3:AZ3))</f>
        <v>75</v>
      </c>
      <c r="BB3" s="14" t="str">
        <f>IFERROR(VLOOKUP(BA3,INSTRUCTION!$I$1:$J$101,2),"")</f>
        <v>Seventy Five</v>
      </c>
      <c r="BC3" s="15" t="str">
        <f t="shared" ref="BC3:BC22" si="6">IF(BB3="","",IF(OR(AX3="AB",AZ3="AB",AY3="AB"),"N.A.",IF(BA3&gt;=90,"O",IF(BA3&gt;=80,"A+",IF(BA3&gt;=70,"A",IF(BA3&gt;=60,"B+",IF(BA3&gt;=50,"B",IF(BA3&gt;=40,"C",IF(BA3&gt;=30,"P",IF(BA3=0,"","F"))))))))))</f>
        <v>A</v>
      </c>
      <c r="BD3" s="15" t="str">
        <f>IF(C3=0,"",TAB!I3)</f>
        <v>ECON</v>
      </c>
      <c r="BE3" s="15">
        <f>IFERROR(VLOOKUP(BD3,INSTRUCTION!$D$2:$E$18,2,FALSE),"")</f>
        <v>20</v>
      </c>
      <c r="BF3" s="15">
        <f>IF(BE3="","",(100-BE3)/2)</f>
        <v>40</v>
      </c>
      <c r="BG3" s="15">
        <f>IFERROR(VLOOKUP($G3,TAB!$J:$BB,MATCH($BD3,TAB!$1:$1,0)-9,FALSE),"")</f>
        <v>33</v>
      </c>
      <c r="BH3" s="15" t="str">
        <f>IF(BG3="AB",IFERROR(VLOOKUP($G3,TAB!$J:$BB,MATCH($BD3,TAB!$1:$1,0)-8,FALSE),""),"NA")</f>
        <v>NA</v>
      </c>
      <c r="BI3" s="15">
        <f>IFERROR(VLOOKUP($G3,TAB!$J:$BB,MATCH($BD3,TAB!$1:$1,0)-7,FALSE),"")</f>
        <v>30</v>
      </c>
      <c r="BJ3" s="15">
        <f>IFERROR(VLOOKUP($G3,TAB!$J:$BB,MATCH($BD3,TAB!$1:$1,0)-6,FALSE),"")</f>
        <v>20</v>
      </c>
      <c r="BK3" s="15">
        <f>IF(SUM(BG3,BI3,BJ3)=0,"",SUM(BG3:BJ3))</f>
        <v>83</v>
      </c>
      <c r="BL3" s="14" t="str">
        <f>IFERROR(VLOOKUP(BK3,INSTRUCTION!$I$1:$J$101,2),"")</f>
        <v>Eighty Three</v>
      </c>
      <c r="BM3" s="15" t="str">
        <f t="shared" ref="BM3:BM22" si="7">IF(BL3="","",IF(OR(BH3="AB",BJ3="AB",BI3="AB"),"N.A.",IF(BK3&gt;=90,"O",IF(BK3&gt;=80,"A+",IF(BK3&gt;=70,"A",IF(BK3&gt;=60,"B+",IF(BK3&gt;=50,"B",IF(BK3&gt;=40,"C",IF(BK3&gt;=30,"P",IF(BK3=0,"","F"))))))))))</f>
        <v>A+</v>
      </c>
      <c r="BN3" s="15">
        <f>IF(C3=0,"",SUM(I3,R3,AB3,AL3,AV3,BF3))</f>
        <v>195</v>
      </c>
      <c r="BO3" s="15">
        <f>IFERROR(SUMPRODUCT(LARGE((J3,S3,AC3,AM3,AW3,BG3),{1,2,3,4,5})),"")</f>
        <v>169</v>
      </c>
      <c r="BP3" s="15" t="str">
        <f>IFERROR(SUMPRODUCT(LARGE((K3,U3,AE3,AN3,AY3,BI3),{1,2,3,4,5})),"")</f>
        <v/>
      </c>
      <c r="BQ3" s="15">
        <f>IF(BP3=0,"N.A.",IFERROR(SUMPRODUCT(LARGE((N3,W3,AG3,AQ3,BA3,BK3),{1,2,3,4,5})),""))</f>
        <v>431</v>
      </c>
      <c r="BR3" s="15">
        <f>IF(BP3=0,"N.A.",IFERROR(ROUND(BQ3/5,2),""))</f>
        <v>86.2</v>
      </c>
      <c r="BS3" s="15" t="str">
        <f>IF(BP3=0,"N.A.",IF(BR3="","",IF(BR3&gt;=90,"O",IF(BR3&gt;=80,"A+",IF(BR3&gt;=70,"A",IF(BR3&gt;=60,"B+",IF(BR3&gt;=50,"B",IF(BR3&gt;=40,"C",IF(BR3&gt;=30,"P",IF(BR3=0,"","F"))))))))))</f>
        <v>A+</v>
      </c>
      <c r="BT3" s="15" t="str">
        <f>IFERROR(IF((J3*2.5)&gt;=90,"O",IF((J3*2.5)&gt;=80,"A+",IF((J3*2.5)&gt;=70,"A",IF((J3*2.5)&gt;=60,"B+",IF((J3*2.5)&gt;=50,"B",IF((J3*2.5)&gt;=40,"C",IF((J3*2.5)&gt;=30,"P",IF((J3*2.5)=0,"","F")))))))),"N.A.")</f>
        <v>O</v>
      </c>
      <c r="BU3" s="15" t="str">
        <f>IFERROR(IF((S3*2.5)&gt;=90,"O",IF((S3*2.5)&gt;=80,"A+",IF((S3*2.5)&gt;=70,"A",IF((S3*2.5)&gt;=60,"B+",IF((S3*2.5)&gt;=50,"B",IF((S3*2.5)&gt;=40,"C",IF((S3*2.5)&gt;=30,"P",IF((S3*2.5)=0,"","F")))))))),"N.A.")</f>
        <v>O</v>
      </c>
      <c r="BV3" s="15" t="str">
        <f t="shared" ref="BV3:BV67" si="8">IFERROR(IF((100/AB3)*AC3&gt;=90,"O",IF((100/AB3)*AC3&gt;=80,"A+",IF((100/AB3)*AC3&gt;=70,"A",IF((100/AB3)*AC3&gt;=60,"B+",IF((100/AB3)*AC3&gt;=50,"B",IF((100/AB3)*AC3&gt;=40,"C",IF((100/AB3)*AC3&gt;=30,"P",IF((100/AB3)*AC3=0,"","F")))))))),"N.A.")</f>
        <v>A</v>
      </c>
      <c r="BW3" s="34" t="str">
        <f>IFERROR(IF((100/AL3)*AM3&gt;=90,"O",IF((100/AL3)*AM3&gt;=80,"A+",IF((100/AL3)*AM3&gt;=70,"A",IF((100/AL3)*AM3&gt;=60,"B+",IF((100/AL3)*AM3&gt;=50,"B",IF((100/AL3)*AM3&gt;=40,"C",IF((100/AL3)*AM3&gt;=30,"P",IF((100/AL3)*AM3=0,"","F")))))))),"N.A.")</f>
        <v>A+</v>
      </c>
      <c r="BX3" s="15" t="str">
        <f t="shared" ref="BX3:BX67" si="9">IFERROR(IF((100/AV3)*AW3&gt;=90,"O",IF((100/AV3)*AW3&gt;=80,"A+",IF((100/AV3)*AW3&gt;=70,"A",IF((100/AV3)*AW3&gt;=60,"B+",IF((100/AV3)*AW3&gt;=50,"B",IF((100/AV3)*AW3&gt;=40,"C",IF((100/AV3)*AW3&gt;=30,"P",IF((100/AV3)*AW3=0,"","F")))))))),"N.A.")</f>
        <v>A</v>
      </c>
      <c r="BY3" s="15" t="str">
        <f>IFERROR(IF((100/BF3)*BG3&gt;=90,"O",IF((100/BF3)*BG3&gt;=80,"A+",IF((100/BF3)*BG3&gt;=70,"A",IF((100/BF3)*BG3&gt;=60,"B+",IF((100/BF3)*BG3&gt;=50,"B",IF((100/BF3)*BG3&gt;=40,"C",IF((100/BF3)*BG3&gt;=30,"P",IF((100/BF3)*BG3=0,"","F")))))))),"N.A.")</f>
        <v>A+</v>
      </c>
      <c r="BZ3" s="15" t="str">
        <f>IF(BO3="","FAILED",IF(BO3="N.A.","FAILED",IF(OR(BT3="N.A.",BU3="N.A.",BT3="F",BU3="F"),"FAILED",IF((COUNTIF(BV3:BY3,"N.A.")&gt;1),"FAILED",IF((COUNTIF(BV3:BY3,"F")&gt;1),"FAILED","PASSED")))))</f>
        <v>PASSED</v>
      </c>
      <c r="CA3" s="20" t="str">
        <f>IF(BQ3="","",IF(BQ3="N.A.","FAILED",IF(OR(P3="N.A.",Y3="N.A."),"FAILED",IF((COUNTIF(AI3:BM3,"N.A.")&gt;1),"FAILED","PASSED"))))</f>
        <v>PASSED</v>
      </c>
      <c r="CB3" s="16">
        <f>COUNTIF(BV3:BY3,"F")</f>
        <v>0</v>
      </c>
    </row>
    <row r="4" spans="1:80" x14ac:dyDescent="0.3">
      <c r="A4" s="49">
        <v>2</v>
      </c>
      <c r="B4" s="15" t="str">
        <f>TAB!A4</f>
        <v>A</v>
      </c>
      <c r="C4" s="15">
        <f>TAB!B4</f>
        <v>2</v>
      </c>
      <c r="D4" s="14" t="str">
        <f>IF(C4=0,"",TAB!C4)</f>
        <v>NABIJA KHATUN</v>
      </c>
      <c r="E4" s="14" t="str">
        <f>IF(C4=0,"",TAB!D4)</f>
        <v>SET-III</v>
      </c>
      <c r="F4" s="36">
        <f>IF(C4=0,"",TAB!E4)</f>
        <v>2</v>
      </c>
      <c r="G4" s="14">
        <f>IF(C4=0,"",TAB!J4)</f>
        <v>4240000002</v>
      </c>
      <c r="H4" s="15">
        <f t="shared" ref="H4:H67" si="10">IF(J4="","",80)</f>
        <v>80</v>
      </c>
      <c r="I4" s="15">
        <f t="shared" ref="I4:I5" si="11">IF(M4="","",20)</f>
        <v>20</v>
      </c>
      <c r="J4" s="15">
        <f>IFERROR(VLOOKUP($G4,TAB!$J:$BB,2,FALSE),"")</f>
        <v>39</v>
      </c>
      <c r="K4" s="15" t="str">
        <f>IF(J4="AB",IFERROR(VLOOKUP($G4,TAB!$J:$BB,3,FALSE),""),"NA")</f>
        <v>NA</v>
      </c>
      <c r="L4" s="15">
        <f>IFERROR(VLOOKUP($G4,TAB!$J:$BB,4,FALSE),"")</f>
        <v>31</v>
      </c>
      <c r="M4" s="15">
        <f>IFERROR(VLOOKUP($G4,TAB!$J:$BB,5,FALSE),"")</f>
        <v>20</v>
      </c>
      <c r="N4" s="15">
        <f t="shared" si="0"/>
        <v>90</v>
      </c>
      <c r="O4" s="14" t="str">
        <f>IFERROR(VLOOKUP(N4,INSTRUCTION!$I$1:$J$101,2),"")</f>
        <v xml:space="preserve">Ninety </v>
      </c>
      <c r="P4" s="15" t="str">
        <f t="shared" si="1"/>
        <v>O</v>
      </c>
      <c r="Q4" s="15">
        <f t="shared" ref="Q4:Q67" si="12">IF(S4="","",80)</f>
        <v>80</v>
      </c>
      <c r="R4" s="15">
        <f t="shared" ref="R4:R67" si="13">IF(V4="","",20)</f>
        <v>20</v>
      </c>
      <c r="S4" s="15">
        <f>IFERROR(VLOOKUP($G4,TAB!$J:$BB,6,FALSE),"")</f>
        <v>37</v>
      </c>
      <c r="T4" s="15" t="str">
        <f>IF(S4="AB",IFERROR(VLOOKUP($G4,TAB!$J:$BB,7,FALSE),""),"NA")</f>
        <v>NA</v>
      </c>
      <c r="U4" s="15">
        <f>IFERROR(VLOOKUP($G4,TAB!$J:$BB,8,FALSE),"")</f>
        <v>29</v>
      </c>
      <c r="V4" s="15">
        <f>IFERROR(VLOOKUP($G4,TAB!$J:$BB,9,FALSE),"")</f>
        <v>20</v>
      </c>
      <c r="W4" s="15">
        <f t="shared" ref="W4:W67" si="14">IF(SUM(S4,U4,V4)=0,"",SUM(S4:V4))</f>
        <v>86</v>
      </c>
      <c r="X4" s="14" t="str">
        <f>IFERROR(VLOOKUP(W4,INSTRUCTION!$I$1:$J$101,2),"")</f>
        <v>Eighty Six</v>
      </c>
      <c r="Y4" s="15" t="str">
        <f t="shared" si="2"/>
        <v>A+</v>
      </c>
      <c r="Z4" s="14" t="str">
        <f>IF(C4=0,"",TAB!F4)</f>
        <v>EDCN</v>
      </c>
      <c r="AA4" s="15">
        <f>IFERROR(VLOOKUP(Z4,INSTRUCTION!$D$2:$E$18,2,FALSE),"")</f>
        <v>20</v>
      </c>
      <c r="AB4" s="15">
        <f t="shared" ref="AB4:AB67" si="15">IF(AA4="","",(100-AA4)/2)</f>
        <v>40</v>
      </c>
      <c r="AC4" s="15">
        <f>IFERROR(VLOOKUP($G4,TAB!$J:$BB,MATCH($Z4,TAB!$1:$1,0)-9,FALSE),"")</f>
        <v>29</v>
      </c>
      <c r="AD4" s="15" t="str">
        <f>IF(AC4="AB",IFERROR(VLOOKUP($G4,TAB!$J:$BB,MATCH($Z4,TAB!$1:$1,0)-8,FALSE),""),"NA")</f>
        <v>NA</v>
      </c>
      <c r="AE4" s="15">
        <f>IFERROR(VLOOKUP($G4,TAB!$J:$BB,MATCH($Z4,TAB!$1:$1,0)-7,FALSE),"")</f>
        <v>34</v>
      </c>
      <c r="AF4" s="15">
        <f>IFERROR(VLOOKUP($G4,TAB!$J:$BB,MATCH($Z4,TAB!$1:$1,0)-6,FALSE),"")</f>
        <v>20</v>
      </c>
      <c r="AG4" s="15">
        <f t="shared" ref="AG4:AG67" si="16">IF(SUM(AC4,AE4,AF4)=0,"",SUM(AC4:AF4))</f>
        <v>83</v>
      </c>
      <c r="AH4" s="14" t="str">
        <f>IFERROR(VLOOKUP(AG4,INSTRUCTION!$I$1:$J$101,2),"")</f>
        <v>Eighty Three</v>
      </c>
      <c r="AI4" s="15" t="str">
        <f t="shared" si="3"/>
        <v>A+</v>
      </c>
      <c r="AJ4" s="15" t="str">
        <f>IF(C4=0,"",TAB!G4)</f>
        <v>GEGR</v>
      </c>
      <c r="AK4" s="15">
        <f>IFERROR(VLOOKUP(AJ4,INSTRUCTION!$D$2:$E$18,2,FALSE),"")</f>
        <v>30</v>
      </c>
      <c r="AL4" s="15">
        <f t="shared" ref="AL4:AL67" si="17">IF(AK4="","",(100-AK4)/2)</f>
        <v>35</v>
      </c>
      <c r="AM4" s="15">
        <f>IFERROR(VLOOKUP($G4,TAB!$J:$BB,MATCH($AJ4,TAB!$1:$1,0)-9,FALSE),"")</f>
        <v>30</v>
      </c>
      <c r="AN4" s="15" t="str">
        <f>IF(AM4="AB",IFERROR(VLOOKUP($G4,TAB!$J:$BB,MATCH($Z4,TAB!$1:$1,0)-8,FALSE),""),"NA")</f>
        <v>NA</v>
      </c>
      <c r="AO4" s="15">
        <f>IFERROR(VLOOKUP($G4,TAB!$J:$BB,MATCH($AJ4,TAB!$1:$1,0)-7,FALSE),"")</f>
        <v>31</v>
      </c>
      <c r="AP4" s="15">
        <f>IFERROR(VLOOKUP($G4,TAB!$J:$BB,MATCH($AJ4,TAB!$1:$1,0)-6,FALSE),"")</f>
        <v>30</v>
      </c>
      <c r="AQ4" s="15">
        <f t="shared" si="4"/>
        <v>91</v>
      </c>
      <c r="AR4" s="14" t="str">
        <f>IFERROR(VLOOKUP(AQ4,INSTRUCTION!$I$1:$J$101,2),"")</f>
        <v>Ninety One</v>
      </c>
      <c r="AS4" s="15" t="str">
        <f t="shared" si="5"/>
        <v>O</v>
      </c>
      <c r="AT4" s="15" t="str">
        <f>IF(C4=0,"",TAB!H4)</f>
        <v>HIST</v>
      </c>
      <c r="AU4" s="15">
        <f>IFERROR(VLOOKUP(AT4,INSTRUCTION!$D$2:$E$18,2,FALSE),"")</f>
        <v>20</v>
      </c>
      <c r="AV4" s="15">
        <f t="shared" ref="AV4:AV67" si="18">IF(AU4="","",(100-AU4)/2)</f>
        <v>40</v>
      </c>
      <c r="AW4" s="15">
        <f>IFERROR(VLOOKUP($G4,TAB!$J:$BB,MATCH($AT4,TAB!$1:$1,0)-9,FALSE),"")</f>
        <v>22</v>
      </c>
      <c r="AX4" s="15" t="str">
        <f>IF(AW4="AB",IFERROR(VLOOKUP($G4,TAB!$J:$BB,MATCH($AT4,TAB!$1:$1,0)-8,FALSE),""),"NA")</f>
        <v>NA</v>
      </c>
      <c r="AY4" s="15">
        <f>IFERROR(VLOOKUP($G4,TAB!$J:$BB,MATCH($AT4,TAB!$1:$1,0)-7,FALSE),"")</f>
        <v>25</v>
      </c>
      <c r="AZ4" s="15">
        <f>IFERROR(VLOOKUP($G4,TAB!$J:$BB,MATCH($AT4,TAB!$1:$1,0)-6,FALSE),"")</f>
        <v>20</v>
      </c>
      <c r="BA4" s="15">
        <f t="shared" ref="BA4:BA67" si="19">IF(SUM(AW4,AY4,AZ4)=0,"",SUM(AW4:AZ4))</f>
        <v>67</v>
      </c>
      <c r="BB4" s="14" t="str">
        <f>IFERROR(VLOOKUP(BA4,INSTRUCTION!$I$1:$J$101,2),"")</f>
        <v>Sixty Seven</v>
      </c>
      <c r="BC4" s="15" t="str">
        <f t="shared" si="6"/>
        <v>B+</v>
      </c>
      <c r="BD4" s="15" t="str">
        <f>IF(C4=0,"",TAB!I4)</f>
        <v>BIOS</v>
      </c>
      <c r="BE4" s="15">
        <f>IFERROR(VLOOKUP(BD4,INSTRUCTION!$D$2:$E$18,2,FALSE),"")</f>
        <v>20</v>
      </c>
      <c r="BF4" s="15">
        <f t="shared" ref="BF4:BF67" si="20">IF(BE4="","",(100-BE4)/2)</f>
        <v>40</v>
      </c>
      <c r="BG4" s="15">
        <f>IFERROR(VLOOKUP($G4,TAB!$J:$BB,MATCH($BD4,TAB!$1:$1,0)-9,FALSE),"")</f>
        <v>19</v>
      </c>
      <c r="BH4" s="15" t="str">
        <f>IF(BG4="AB",IFERROR(VLOOKUP($G4,TAB!$J:$BB,MATCH($BD4,TAB!$1:$1,0)-8,FALSE),""),"NA")</f>
        <v>NA</v>
      </c>
      <c r="BI4" s="15">
        <f>IFERROR(VLOOKUP($G4,TAB!$J:$BB,MATCH($BD4,TAB!$1:$1,0)-7,FALSE),"")</f>
        <v>26</v>
      </c>
      <c r="BJ4" s="15">
        <f>IFERROR(VLOOKUP($G4,TAB!$J:$BB,MATCH($BD4,TAB!$1:$1,0)-6,FALSE),"")</f>
        <v>30</v>
      </c>
      <c r="BK4" s="15">
        <f t="shared" ref="BK4:BK67" si="21">IF(SUM(BG4,BI4,BJ4)=0,"",SUM(BG4:BJ4))</f>
        <v>75</v>
      </c>
      <c r="BL4" s="14" t="str">
        <f>IFERROR(VLOOKUP(BK4,INSTRUCTION!$I$1:$J$101,2),"")</f>
        <v>Seventy Five</v>
      </c>
      <c r="BM4" s="15" t="str">
        <f t="shared" si="7"/>
        <v>A</v>
      </c>
      <c r="BN4" s="15">
        <f t="shared" ref="BN4:BN67" si="22">IF(C4=0,"",SUM(I4,R4,AB4,AL4,AV4,BF4))</f>
        <v>195</v>
      </c>
      <c r="BO4" s="15">
        <f>IFERROR(SUMPRODUCT(LARGE((J4,S4,AC4,AM4,AW4,BG4),{1,2,3,4,5})),"")</f>
        <v>157</v>
      </c>
      <c r="BP4" s="15">
        <f>IFERROR(SUMPRODUCT(LARGE((K4,U4,AE4,AO4,AY4,BI4),{1,2,3,4,5})),"")</f>
        <v>145</v>
      </c>
      <c r="BQ4" s="15">
        <f>IF(BP4=0,"N.A.",IFERROR(SUMPRODUCT(LARGE((N4,W4,AG4,AQ4,BA4,BK4),{1,2,3,4,5})),""))</f>
        <v>425</v>
      </c>
      <c r="BR4" s="15">
        <f t="shared" ref="BR4:BR67" si="23">IF(BP4=0,"N.A.",IFERROR(ROUND(BQ4/5,2),""))</f>
        <v>85</v>
      </c>
      <c r="BS4" s="15" t="str">
        <f t="shared" ref="BS4:BS67" si="24">IF(BP4=0,"N.A.",IF(BR4="","",IF(BR4&gt;=90,"O",IF(BR4&gt;=80,"A+",IF(BR4&gt;=70,"A",IF(BR4&gt;=60,"B+",IF(BR4&gt;=50,"B",IF(BR4&gt;=40,"C",IF(BR4&gt;=30,"P",IF(BR4=0,"","F"))))))))))</f>
        <v>A+</v>
      </c>
      <c r="BT4" s="15" t="str">
        <f t="shared" ref="BT4:BT67" si="25">IFERROR(IF((J4*2.5)&gt;=90,"O",IF((J4*2.5)&gt;=80,"A+",IF((J4*2.5)&gt;=70,"A",IF((J4*2.5)&gt;=60,"B+",IF((J4*2.5)&gt;=50,"B",IF((J4*2.5)&gt;=40,"C",IF((J4*2.5)&gt;=30,"P",IF((J4*2.5)=0,"","F")))))))),"N.A.")</f>
        <v>O</v>
      </c>
      <c r="BU4" s="15" t="str">
        <f t="shared" ref="BU4:BU67" si="26">IFERROR(IF((S4*2.5)&gt;=90,"O",IF((S4*2.5)&gt;=80,"A+",IF((S4*2.5)&gt;=70,"A",IF((S4*2.5)&gt;=60,"B+",IF((S4*2.5)&gt;=50,"B",IF((S4*2.5)&gt;=40,"C",IF((S4*2.5)&gt;=30,"P",IF((S4*2.5)=0,"","F")))))))),"N.A.")</f>
        <v>O</v>
      </c>
      <c r="BV4" s="15" t="str">
        <f t="shared" si="8"/>
        <v>A</v>
      </c>
      <c r="BW4" s="34" t="str">
        <f t="shared" ref="BW4:BW67" si="27">IFERROR(IF((100/AL4)*AM4&gt;=90,"O",IF((100/AL4)*AM4&gt;=80,"A+",IF((100/AL4)*AM4&gt;=70,"A",IF((100/AL4)*AM4&gt;=60,"B+",IF((100/AL4)*AM4&gt;=50,"B",IF((100/AL4)*AM4&gt;=40,"C",IF((100/AL4)*AM4&gt;=30,"P",IF((100/AL4)*AM4=0,"","F")))))))),"N.A.")</f>
        <v>A+</v>
      </c>
      <c r="BX4" s="15" t="str">
        <f t="shared" si="9"/>
        <v>B</v>
      </c>
      <c r="BY4" s="15" t="str">
        <f t="shared" ref="BY4:BY67" si="28">IFERROR(IF((100/BF4)*BG4&gt;=90,"O",IF((100/BF4)*BG4&gt;=80,"A+",IF((100/BF4)*BG4&gt;=70,"A",IF((100/BF4)*BG4&gt;=60,"B+",IF((100/BF4)*BG4&gt;=50,"B",IF((100/BF4)*BG4&gt;=40,"C",IF((100/BF4)*BG4&gt;=30,"P",IF((100/BF4)*BG4=0,"","F")))))))),"N.A.")</f>
        <v>C</v>
      </c>
      <c r="BZ4" s="15" t="str">
        <f>IF(BO4="","FAILED",IF(BO4="N.A.","FAILED",IF(OR(BT4="N.A.",BU4="N.A.",BT4="F",BU4="F"),"FAILED",IF((COUNTIF(BV4:BY4,"N.A.")&gt;1),"FAILED",IF((COUNTIF(BV4:BY4,"F")&gt;1),"FAILED","PASSED")))))</f>
        <v>PASSED</v>
      </c>
      <c r="CA4" s="20" t="str">
        <f t="shared" ref="CA4:CA67" si="29">IF(BQ4="","",IF(BQ4="N.A.","FAILED",IF(OR(P4="N.A.",Y4="N.A."),"FAILED",IF((COUNTIF(AI4:BM4,"N.A.")&gt;1),"FAILED","PASSED"))))</f>
        <v>PASSED</v>
      </c>
      <c r="CB4" s="16">
        <f t="shared" ref="CB4:CB67" si="30">COUNTIF(BV4:BY4,"F")</f>
        <v>0</v>
      </c>
    </row>
    <row r="5" spans="1:80" x14ac:dyDescent="0.3">
      <c r="A5" s="49">
        <v>3</v>
      </c>
      <c r="B5" s="15" t="str">
        <f>TAB!A5</f>
        <v>A</v>
      </c>
      <c r="C5" s="15">
        <f>TAB!B5</f>
        <v>3</v>
      </c>
      <c r="D5" s="14" t="str">
        <f>IF(C5=0,"",TAB!C5)</f>
        <v>MOHAIMENUL HASAN</v>
      </c>
      <c r="E5" s="14" t="str">
        <f>IF(C5=0,"",TAB!D5)</f>
        <v>SET-III</v>
      </c>
      <c r="F5" s="36">
        <f>IF(C5=0,"",TAB!E5)</f>
        <v>3</v>
      </c>
      <c r="G5" s="14">
        <f>IF(C5=0,"",TAB!J5)</f>
        <v>4240000003</v>
      </c>
      <c r="H5" s="15">
        <f t="shared" si="10"/>
        <v>80</v>
      </c>
      <c r="I5" s="15">
        <f t="shared" si="11"/>
        <v>20</v>
      </c>
      <c r="J5" s="15">
        <f>IFERROR(VLOOKUP($G5,TAB!$J:$BB,2,FALSE),"")</f>
        <v>38</v>
      </c>
      <c r="K5" s="15" t="str">
        <f>IF(J5="AB",IFERROR(VLOOKUP($G5,TAB!$J:$BB,3,FALSE),""),"NA")</f>
        <v>NA</v>
      </c>
      <c r="L5" s="15">
        <f>IFERROR(VLOOKUP($G5,TAB!$J:$BB,4,FALSE),"")</f>
        <v>31</v>
      </c>
      <c r="M5" s="15">
        <f>IFERROR(VLOOKUP($G5,TAB!$J:$BB,5,FALSE),"")</f>
        <v>20</v>
      </c>
      <c r="N5" s="15">
        <f t="shared" si="0"/>
        <v>89</v>
      </c>
      <c r="O5" s="14" t="str">
        <f>IFERROR(VLOOKUP(N5,INSTRUCTION!$I$1:$J$101,2),"")</f>
        <v>Eighty Nine</v>
      </c>
      <c r="P5" s="15" t="str">
        <f t="shared" si="1"/>
        <v>A+</v>
      </c>
      <c r="Q5" s="15">
        <f t="shared" si="12"/>
        <v>80</v>
      </c>
      <c r="R5" s="15">
        <f t="shared" si="13"/>
        <v>20</v>
      </c>
      <c r="S5" s="15">
        <f>IFERROR(VLOOKUP($G5,TAB!$J:$BB,6,FALSE),"")</f>
        <v>33</v>
      </c>
      <c r="T5" s="15" t="str">
        <f>IF(S5="AB",IFERROR(VLOOKUP($G5,TAB!$J:$BB,7,FALSE),""),"NA")</f>
        <v>NA</v>
      </c>
      <c r="U5" s="15">
        <f>IFERROR(VLOOKUP($G5,TAB!$J:$BB,8,FALSE),"")</f>
        <v>30</v>
      </c>
      <c r="V5" s="15">
        <f>IFERROR(VLOOKUP($G5,TAB!$J:$BB,9,FALSE),"")</f>
        <v>20</v>
      </c>
      <c r="W5" s="15">
        <f t="shared" si="14"/>
        <v>83</v>
      </c>
      <c r="X5" s="14" t="str">
        <f>IFERROR(VLOOKUP(W5,INSTRUCTION!$I$1:$J$101,2),"")</f>
        <v>Eighty Three</v>
      </c>
      <c r="Y5" s="15" t="str">
        <f t="shared" si="2"/>
        <v>A+</v>
      </c>
      <c r="Z5" s="14" t="str">
        <f>IF(C5=0,"",TAB!F5)</f>
        <v>EDCN</v>
      </c>
      <c r="AA5" s="15">
        <f>IFERROR(VLOOKUP(Z5,INSTRUCTION!$D$2:$E$18,2,FALSE),"")</f>
        <v>20</v>
      </c>
      <c r="AB5" s="15">
        <f t="shared" si="15"/>
        <v>40</v>
      </c>
      <c r="AC5" s="15">
        <f>IFERROR(VLOOKUP($G5,TAB!$J:$BB,MATCH($Z5,TAB!$1:$1,0)-9,FALSE),"")</f>
        <v>25</v>
      </c>
      <c r="AD5" s="15" t="str">
        <f>IF(AC5="AB",IFERROR(VLOOKUP($G5,TAB!$J:$BB,MATCH($Z5,TAB!$1:$1,0)-8,FALSE),""),"NA")</f>
        <v>NA</v>
      </c>
      <c r="AE5" s="15">
        <f>IFERROR(VLOOKUP($G5,TAB!$J:$BB,MATCH($Z5,TAB!$1:$1,0)-7,FALSE),"")</f>
        <v>25</v>
      </c>
      <c r="AF5" s="15">
        <f>IFERROR(VLOOKUP($G5,TAB!$J:$BB,MATCH($Z5,TAB!$1:$1,0)-6,FALSE),"")</f>
        <v>20</v>
      </c>
      <c r="AG5" s="15">
        <f t="shared" si="16"/>
        <v>70</v>
      </c>
      <c r="AH5" s="14" t="str">
        <f>IFERROR(VLOOKUP(AG5,INSTRUCTION!$I$1:$J$101,2),"")</f>
        <v xml:space="preserve">Seventy </v>
      </c>
      <c r="AI5" s="15" t="str">
        <f t="shared" si="3"/>
        <v>A</v>
      </c>
      <c r="AJ5" s="15" t="str">
        <f>IF(C5=0,"",TAB!G5)</f>
        <v>GEGR</v>
      </c>
      <c r="AK5" s="15">
        <f>IFERROR(VLOOKUP(AJ5,INSTRUCTION!$D$2:$E$18,2,FALSE),"")</f>
        <v>30</v>
      </c>
      <c r="AL5" s="15">
        <f t="shared" si="17"/>
        <v>35</v>
      </c>
      <c r="AM5" s="15">
        <f>IFERROR(VLOOKUP($G5,TAB!$J:$BB,MATCH($AJ5,TAB!$1:$1,0)-9,FALSE),"")</f>
        <v>32</v>
      </c>
      <c r="AN5" s="15" t="str">
        <f>IF(AM5="AB",IFERROR(VLOOKUP($G5,TAB!$J:$BB,MATCH($Z5,TAB!$1:$1,0)-8,FALSE),""),"NA")</f>
        <v>NA</v>
      </c>
      <c r="AO5" s="15">
        <f>IFERROR(VLOOKUP($G5,TAB!$J:$BB,MATCH($AJ5,TAB!$1:$1,0)-7,FALSE),"")</f>
        <v>30</v>
      </c>
      <c r="AP5" s="15">
        <f>IFERROR(VLOOKUP($G5,TAB!$J:$BB,MATCH($AJ5,TAB!$1:$1,0)-6,FALSE),"")</f>
        <v>30</v>
      </c>
      <c r="AQ5" s="15">
        <f t="shared" si="4"/>
        <v>92</v>
      </c>
      <c r="AR5" s="14" t="str">
        <f>IFERROR(VLOOKUP(AQ5,INSTRUCTION!$I$1:$J$101,2),"")</f>
        <v>Ninety Two</v>
      </c>
      <c r="AS5" s="15" t="str">
        <f t="shared" si="5"/>
        <v>O</v>
      </c>
      <c r="AT5" s="15" t="str">
        <f>IF(C5=0,"",TAB!H5)</f>
        <v>HIST</v>
      </c>
      <c r="AU5" s="15">
        <f>IFERROR(VLOOKUP(AT5,INSTRUCTION!$D$2:$E$18,2,FALSE),"")</f>
        <v>20</v>
      </c>
      <c r="AV5" s="15">
        <f t="shared" si="18"/>
        <v>40</v>
      </c>
      <c r="AW5" s="15">
        <f>IFERROR(VLOOKUP($G5,TAB!$J:$BB,MATCH($AT5,TAB!$1:$1,0)-9,FALSE),"")</f>
        <v>27</v>
      </c>
      <c r="AX5" s="15" t="str">
        <f>IF(AW5="AB",IFERROR(VLOOKUP($G5,TAB!$J:$BB,MATCH($AT5,TAB!$1:$1,0)-8,FALSE),""),"NA")</f>
        <v>NA</v>
      </c>
      <c r="AY5" s="15">
        <f>IFERROR(VLOOKUP($G5,TAB!$J:$BB,MATCH($AT5,TAB!$1:$1,0)-7,FALSE),"")</f>
        <v>14</v>
      </c>
      <c r="AZ5" s="15">
        <f>IFERROR(VLOOKUP($G5,TAB!$J:$BB,MATCH($AT5,TAB!$1:$1,0)-6,FALSE),"")</f>
        <v>20</v>
      </c>
      <c r="BA5" s="15">
        <f t="shared" si="19"/>
        <v>61</v>
      </c>
      <c r="BB5" s="14" t="str">
        <f>IFERROR(VLOOKUP(BA5,INSTRUCTION!$I$1:$J$101,2),"")</f>
        <v>Sixty One</v>
      </c>
      <c r="BC5" s="15" t="str">
        <f t="shared" si="6"/>
        <v>B+</v>
      </c>
      <c r="BD5" s="15" t="str">
        <f>IF(C5=0,"",TAB!I5)</f>
        <v>ECON</v>
      </c>
      <c r="BE5" s="15">
        <f>IFERROR(VLOOKUP(BD5,INSTRUCTION!$D$2:$E$18,2,FALSE),"")</f>
        <v>20</v>
      </c>
      <c r="BF5" s="15">
        <f t="shared" si="20"/>
        <v>40</v>
      </c>
      <c r="BG5" s="15">
        <f>IFERROR(VLOOKUP($G5,TAB!$J:$BB,MATCH($BD5,TAB!$1:$1,0)-9,FALSE),"")</f>
        <v>34</v>
      </c>
      <c r="BH5" s="15" t="str">
        <f>IF(BG5="AB",IFERROR(VLOOKUP($G5,TAB!$J:$BB,MATCH($BD5,TAB!$1:$1,0)-8,FALSE),""),"NA")</f>
        <v>NA</v>
      </c>
      <c r="BI5" s="15">
        <f>IFERROR(VLOOKUP($G5,TAB!$J:$BB,MATCH($BD5,TAB!$1:$1,0)-7,FALSE),"")</f>
        <v>26</v>
      </c>
      <c r="BJ5" s="15">
        <f>IFERROR(VLOOKUP($G5,TAB!$J:$BB,MATCH($BD5,TAB!$1:$1,0)-6,FALSE),"")</f>
        <v>20</v>
      </c>
      <c r="BK5" s="15">
        <f t="shared" si="21"/>
        <v>80</v>
      </c>
      <c r="BL5" s="14" t="str">
        <f>IFERROR(VLOOKUP(BK5,INSTRUCTION!$I$1:$J$101,2),"")</f>
        <v xml:space="preserve">Eighty </v>
      </c>
      <c r="BM5" s="15" t="str">
        <f t="shared" si="7"/>
        <v>A+</v>
      </c>
      <c r="BN5" s="15">
        <f t="shared" si="22"/>
        <v>195</v>
      </c>
      <c r="BO5" s="15">
        <f>IFERROR(SUMPRODUCT(LARGE((J5,S5,AC5,AM5,AW5,BG5),{1,2,3,4,5})),"")</f>
        <v>164</v>
      </c>
      <c r="BP5" s="15">
        <f>IFERROR(SUMPRODUCT(LARGE((K5,U5,AE5,AO5,AY5,BI5),{1,2,3,4,5})),"")</f>
        <v>125</v>
      </c>
      <c r="BQ5" s="15">
        <f>IF(BP5=0,"N.A.",IFERROR(SUMPRODUCT(LARGE((N5,W5,AG5,AQ5,BA5,BK5),{1,2,3,4,5})),""))</f>
        <v>414</v>
      </c>
      <c r="BR5" s="15">
        <f t="shared" si="23"/>
        <v>82.8</v>
      </c>
      <c r="BS5" s="15" t="str">
        <f t="shared" si="24"/>
        <v>A+</v>
      </c>
      <c r="BT5" s="15" t="str">
        <f t="shared" si="25"/>
        <v>O</v>
      </c>
      <c r="BU5" s="15" t="str">
        <f t="shared" si="26"/>
        <v>A+</v>
      </c>
      <c r="BV5" s="15" t="str">
        <f t="shared" si="8"/>
        <v>B+</v>
      </c>
      <c r="BW5" s="34" t="str">
        <f t="shared" si="27"/>
        <v>O</v>
      </c>
      <c r="BX5" s="15" t="str">
        <f t="shared" si="9"/>
        <v>B+</v>
      </c>
      <c r="BY5" s="15" t="str">
        <f t="shared" si="28"/>
        <v>A+</v>
      </c>
      <c r="BZ5" s="15" t="str">
        <f t="shared" ref="BZ5:BZ68" si="31">IF(BO5="","FAILED",IF(BO5="N.A.","FAILED",IF(OR(BT5="N.A.",BU5="N.A.",BT5="F",BU5="F"),"FAILED",IF((COUNTIF(BV5:BY5,"N.A.")&gt;1),"FAILED",IF((COUNTIF(BV5:BY5,"F")&gt;1),"FAILED","PASSED")))))</f>
        <v>PASSED</v>
      </c>
      <c r="CA5" s="20" t="str">
        <f t="shared" si="29"/>
        <v>PASSED</v>
      </c>
      <c r="CB5" s="16">
        <f t="shared" si="30"/>
        <v>0</v>
      </c>
    </row>
    <row r="6" spans="1:80" x14ac:dyDescent="0.3">
      <c r="A6" s="49">
        <v>4</v>
      </c>
      <c r="B6" s="15" t="str">
        <f>TAB!A6</f>
        <v>A</v>
      </c>
      <c r="C6" s="15">
        <f>TAB!B6</f>
        <v>4</v>
      </c>
      <c r="D6" s="14" t="str">
        <f>IF(C6=0,"",TAB!C6)</f>
        <v>IMRAN NAJIR SK</v>
      </c>
      <c r="E6" s="14" t="str">
        <f>IF(C6=0,"",TAB!D6)</f>
        <v>SET-III</v>
      </c>
      <c r="F6" s="36">
        <f>IF(C6=0,"",TAB!E6)</f>
        <v>4</v>
      </c>
      <c r="G6" s="14">
        <f>IF(C6=0,"",TAB!J6)</f>
        <v>4240000004</v>
      </c>
      <c r="H6" s="15">
        <f t="shared" si="10"/>
        <v>80</v>
      </c>
      <c r="I6" s="15">
        <f t="shared" ref="I6:I69" si="32">IF(M6="","",20)</f>
        <v>20</v>
      </c>
      <c r="J6" s="15">
        <f>IFERROR(VLOOKUP($G6,TAB!$J:$BB,2,FALSE),"")</f>
        <v>37</v>
      </c>
      <c r="K6" s="15" t="str">
        <f>IF(J6="AB",IFERROR(VLOOKUP($G6,TAB!$J:$BB,3,FALSE),""),"NA")</f>
        <v>NA</v>
      </c>
      <c r="L6" s="15">
        <f>IFERROR(VLOOKUP($G6,TAB!$J:$BB,4,FALSE),"")</f>
        <v>30</v>
      </c>
      <c r="M6" s="15">
        <f>IFERROR(VLOOKUP($G6,TAB!$J:$BB,5,FALSE),"")</f>
        <v>20</v>
      </c>
      <c r="N6" s="15">
        <f t="shared" si="0"/>
        <v>87</v>
      </c>
      <c r="O6" s="14" t="str">
        <f>IFERROR(VLOOKUP(N6,INSTRUCTION!$I$1:$J$101,2),"")</f>
        <v>Eighty Seven</v>
      </c>
      <c r="P6" s="15" t="str">
        <f t="shared" si="1"/>
        <v>A+</v>
      </c>
      <c r="Q6" s="15">
        <f t="shared" si="12"/>
        <v>80</v>
      </c>
      <c r="R6" s="15">
        <f t="shared" si="13"/>
        <v>20</v>
      </c>
      <c r="S6" s="15">
        <f>IFERROR(VLOOKUP($G6,TAB!$J:$BB,6,FALSE),"")</f>
        <v>29</v>
      </c>
      <c r="T6" s="15" t="str">
        <f>IF(S6="AB",IFERROR(VLOOKUP($G6,TAB!$J:$BB,7,FALSE),""),"NA")</f>
        <v>NA</v>
      </c>
      <c r="U6" s="15">
        <f>IFERROR(VLOOKUP($G6,TAB!$J:$BB,8,FALSE),"")</f>
        <v>12</v>
      </c>
      <c r="V6" s="15">
        <f>IFERROR(VLOOKUP($G6,TAB!$J:$BB,9,FALSE),"")</f>
        <v>20</v>
      </c>
      <c r="W6" s="15">
        <f t="shared" si="14"/>
        <v>61</v>
      </c>
      <c r="X6" s="14" t="str">
        <f>IFERROR(VLOOKUP(W6,INSTRUCTION!$I$1:$J$101,2),"")</f>
        <v>Sixty One</v>
      </c>
      <c r="Y6" s="15" t="str">
        <f t="shared" si="2"/>
        <v>B+</v>
      </c>
      <c r="Z6" s="14" t="str">
        <f>IF(C6=0,"",TAB!F6)</f>
        <v>EDCN</v>
      </c>
      <c r="AA6" s="15">
        <f>IFERROR(VLOOKUP(Z6,INSTRUCTION!$D$2:$E$18,2,FALSE),"")</f>
        <v>20</v>
      </c>
      <c r="AB6" s="15">
        <f t="shared" si="15"/>
        <v>40</v>
      </c>
      <c r="AC6" s="15">
        <f>IFERROR(VLOOKUP($G6,TAB!$J:$BB,MATCH($Z6,TAB!$1:$1,0)-9,FALSE),"")</f>
        <v>27</v>
      </c>
      <c r="AD6" s="15" t="str">
        <f>IF(AC6="AB",IFERROR(VLOOKUP($G6,TAB!$J:$BB,MATCH($Z6,TAB!$1:$1,0)-8,FALSE),""),"NA")</f>
        <v>NA</v>
      </c>
      <c r="AE6" s="15">
        <f>IFERROR(VLOOKUP($G6,TAB!$J:$BB,MATCH($Z6,TAB!$1:$1,0)-7,FALSE),"")</f>
        <v>30</v>
      </c>
      <c r="AF6" s="15">
        <f>IFERROR(VLOOKUP($G6,TAB!$J:$BB,MATCH($Z6,TAB!$1:$1,0)-6,FALSE),"")</f>
        <v>20</v>
      </c>
      <c r="AG6" s="15">
        <f t="shared" si="16"/>
        <v>77</v>
      </c>
      <c r="AH6" s="14" t="str">
        <f>IFERROR(VLOOKUP(AG6,INSTRUCTION!$I$1:$J$101,2),"")</f>
        <v>Seventy Seven</v>
      </c>
      <c r="AI6" s="15" t="str">
        <f t="shared" si="3"/>
        <v>A</v>
      </c>
      <c r="AJ6" s="15" t="str">
        <f>IF(C6=0,"",TAB!G6)</f>
        <v>GEGR</v>
      </c>
      <c r="AK6" s="15">
        <f>IFERROR(VLOOKUP(AJ6,INSTRUCTION!$D$2:$E$18,2,FALSE),"")</f>
        <v>30</v>
      </c>
      <c r="AL6" s="15">
        <f t="shared" si="17"/>
        <v>35</v>
      </c>
      <c r="AM6" s="15">
        <f>IFERROR(VLOOKUP($G6,TAB!$J:$BB,MATCH($AJ6,TAB!$1:$1,0)-9,FALSE),"")</f>
        <v>31</v>
      </c>
      <c r="AN6" s="15" t="str">
        <f>IF(AM6="AB",IFERROR(VLOOKUP($G6,TAB!$J:$BB,MATCH($AJ6,TAB!$1:$1,0)-8,FALSE),""),"NA")</f>
        <v>NA</v>
      </c>
      <c r="AO6" s="15">
        <f>IFERROR(VLOOKUP($G6,TAB!$J:$BB,MATCH($AJ6,TAB!$1:$1,0)-7,FALSE),"")</f>
        <v>32</v>
      </c>
      <c r="AP6" s="15">
        <f>IFERROR(VLOOKUP($G6,TAB!$J:$BB,MATCH($AJ6,TAB!$1:$1,0)-6,FALSE),"")</f>
        <v>30</v>
      </c>
      <c r="AQ6" s="15">
        <f t="shared" si="4"/>
        <v>93</v>
      </c>
      <c r="AR6" s="14" t="str">
        <f>IFERROR(VLOOKUP(AQ6,INSTRUCTION!$I$1:$J$101,2),"")</f>
        <v>Ninety Three</v>
      </c>
      <c r="AS6" s="15" t="str">
        <f t="shared" si="5"/>
        <v>O</v>
      </c>
      <c r="AT6" s="15" t="str">
        <f>IF(C6=0,"",TAB!H6)</f>
        <v>HIST</v>
      </c>
      <c r="AU6" s="15">
        <f>IFERROR(VLOOKUP(AT6,INSTRUCTION!$D$2:$E$18,2,FALSE),"")</f>
        <v>20</v>
      </c>
      <c r="AV6" s="15">
        <f t="shared" si="18"/>
        <v>40</v>
      </c>
      <c r="AW6" s="15">
        <f>IFERROR(VLOOKUP($G6,TAB!$J:$BB,MATCH($AT6,TAB!$1:$1,0)-9,FALSE),"")</f>
        <v>27</v>
      </c>
      <c r="AX6" s="15" t="str">
        <f>IF(AW6="AB",IFERROR(VLOOKUP($G6,TAB!$J:$BB,MATCH($AT6,TAB!$1:$1,0)-8,FALSE),""),"NA")</f>
        <v>NA</v>
      </c>
      <c r="AY6" s="15">
        <f>IFERROR(VLOOKUP($G6,TAB!$J:$BB,MATCH($AT6,TAB!$1:$1,0)-7,FALSE),"")</f>
        <v>16</v>
      </c>
      <c r="AZ6" s="15">
        <f>IFERROR(VLOOKUP($G6,TAB!$J:$BB,MATCH($AT6,TAB!$1:$1,0)-6,FALSE),"")</f>
        <v>20</v>
      </c>
      <c r="BA6" s="15">
        <f t="shared" si="19"/>
        <v>63</v>
      </c>
      <c r="BB6" s="14" t="str">
        <f>IFERROR(VLOOKUP(BA6,INSTRUCTION!$I$1:$J$101,2),"")</f>
        <v>Sixty Three</v>
      </c>
      <c r="BC6" s="15" t="str">
        <f t="shared" si="6"/>
        <v>B+</v>
      </c>
      <c r="BD6" s="15" t="str">
        <f>IF(C6=0,"",TAB!I6)</f>
        <v>ECON</v>
      </c>
      <c r="BE6" s="15">
        <f>IFERROR(VLOOKUP(BD6,INSTRUCTION!$D$2:$E$18,2,FALSE),"")</f>
        <v>20</v>
      </c>
      <c r="BF6" s="15">
        <f t="shared" si="20"/>
        <v>40</v>
      </c>
      <c r="BG6" s="15">
        <f>IFERROR(VLOOKUP($G6,TAB!$J:$BB,MATCH($BD6,TAB!$1:$1,0)-9,FALSE),"")</f>
        <v>36</v>
      </c>
      <c r="BH6" s="15" t="str">
        <f>IF(BG6="AB",IFERROR(VLOOKUP($G6,TAB!$J:$BB,MATCH($BD6,TAB!$1:$1,0)-8,FALSE),""),"NA")</f>
        <v>NA</v>
      </c>
      <c r="BI6" s="15">
        <f>IFERROR(VLOOKUP($G6,TAB!$J:$BB,MATCH($BD6,TAB!$1:$1,0)-7,FALSE),"")</f>
        <v>37</v>
      </c>
      <c r="BJ6" s="15">
        <f>IFERROR(VLOOKUP($G6,TAB!$J:$BB,MATCH($BD6,TAB!$1:$1,0)-6,FALSE),"")</f>
        <v>20</v>
      </c>
      <c r="BK6" s="15">
        <f t="shared" si="21"/>
        <v>93</v>
      </c>
      <c r="BL6" s="14" t="str">
        <f>IFERROR(VLOOKUP(BK6,INSTRUCTION!$I$1:$J$101,2),"")</f>
        <v>Ninety Three</v>
      </c>
      <c r="BM6" s="15" t="str">
        <f t="shared" si="7"/>
        <v>O</v>
      </c>
      <c r="BN6" s="15">
        <f t="shared" si="22"/>
        <v>195</v>
      </c>
      <c r="BO6" s="15">
        <f>IFERROR(SUMPRODUCT(LARGE((J6,S6,AC6,AM6,AW6,BG6),{1,2,3,4,5})),"")</f>
        <v>160</v>
      </c>
      <c r="BP6" s="15">
        <f>IFERROR(SUMPRODUCT(LARGE((K6,U6,AE6,AO6,AY6,BI6),{1,2,3,4,5})),"")</f>
        <v>127</v>
      </c>
      <c r="BQ6" s="15">
        <f>IF(BP6=0,"N.A.",IFERROR(SUMPRODUCT(LARGE((N6,W6,AG6,AQ6,BA6,BK6),{1,2,3,4,5})),""))</f>
        <v>413</v>
      </c>
      <c r="BR6" s="15">
        <f t="shared" si="23"/>
        <v>82.6</v>
      </c>
      <c r="BS6" s="15" t="str">
        <f t="shared" si="24"/>
        <v>A+</v>
      </c>
      <c r="BT6" s="15" t="str">
        <f t="shared" si="25"/>
        <v>O</v>
      </c>
      <c r="BU6" s="15" t="str">
        <f t="shared" si="26"/>
        <v>A</v>
      </c>
      <c r="BV6" s="15" t="str">
        <f t="shared" si="8"/>
        <v>B+</v>
      </c>
      <c r="BW6" s="34" t="str">
        <f t="shared" si="27"/>
        <v>A+</v>
      </c>
      <c r="BX6" s="15" t="str">
        <f t="shared" si="9"/>
        <v>B+</v>
      </c>
      <c r="BY6" s="15" t="str">
        <f t="shared" si="28"/>
        <v>O</v>
      </c>
      <c r="BZ6" s="15" t="str">
        <f t="shared" si="31"/>
        <v>PASSED</v>
      </c>
      <c r="CA6" s="20" t="str">
        <f t="shared" si="29"/>
        <v>PASSED</v>
      </c>
      <c r="CB6" s="16">
        <f t="shared" si="30"/>
        <v>0</v>
      </c>
    </row>
    <row r="7" spans="1:80" x14ac:dyDescent="0.3">
      <c r="A7" s="49">
        <v>5</v>
      </c>
      <c r="B7" s="15" t="str">
        <f>TAB!A7</f>
        <v>A</v>
      </c>
      <c r="C7" s="15">
        <f>TAB!B7</f>
        <v>5</v>
      </c>
      <c r="D7" s="14" t="str">
        <f>IF(C7=0,"",TAB!C7)</f>
        <v>MANIRA KHATUN</v>
      </c>
      <c r="E7" s="14" t="str">
        <f>IF(C7=0,"",TAB!D7)</f>
        <v>SET-III</v>
      </c>
      <c r="F7" s="36">
        <f>IF(C7=0,"",TAB!E7)</f>
        <v>5</v>
      </c>
      <c r="G7" s="14">
        <f>IF(C7=0,"",TAB!J7)</f>
        <v>4240000005</v>
      </c>
      <c r="H7" s="15">
        <f t="shared" si="10"/>
        <v>80</v>
      </c>
      <c r="I7" s="15">
        <f t="shared" si="32"/>
        <v>20</v>
      </c>
      <c r="J7" s="15">
        <f>IFERROR(VLOOKUP($G7,TAB!$J:$BB,2,FALSE),"")</f>
        <v>37</v>
      </c>
      <c r="K7" s="15" t="str">
        <f>IF(J7="AB",IFERROR(VLOOKUP($G7,TAB!$J:$BB,3,FALSE),""),"NA")</f>
        <v>NA</v>
      </c>
      <c r="L7" s="15" t="str">
        <f>IFERROR(VLOOKUP($G7,TAB!$J:$BB,4,FALSE),"")</f>
        <v>AB</v>
      </c>
      <c r="M7" s="15" t="str">
        <f>IFERROR(VLOOKUP($G7,TAB!$J:$BB,5,FALSE),"")</f>
        <v>AB</v>
      </c>
      <c r="N7" s="15">
        <f t="shared" si="0"/>
        <v>37</v>
      </c>
      <c r="O7" s="14" t="str">
        <f>IFERROR(VLOOKUP(N7,INSTRUCTION!$I$1:$J$101,2),"")</f>
        <v>Thirty Seven</v>
      </c>
      <c r="P7" s="15" t="str">
        <f t="shared" si="1"/>
        <v>N.A.</v>
      </c>
      <c r="Q7" s="15">
        <f t="shared" si="12"/>
        <v>80</v>
      </c>
      <c r="R7" s="15">
        <f t="shared" si="13"/>
        <v>20</v>
      </c>
      <c r="S7" s="15">
        <f>IFERROR(VLOOKUP($G7,TAB!$J:$BB,6,FALSE),"")</f>
        <v>27</v>
      </c>
      <c r="T7" s="15" t="str">
        <f>IF(S7="AB",IFERROR(VLOOKUP($G7,TAB!$J:$BB,7,FALSE),""),"NA")</f>
        <v>NA</v>
      </c>
      <c r="U7" s="15" t="str">
        <f>IFERROR(VLOOKUP($G7,TAB!$J:$BB,8,FALSE),"")</f>
        <v>AB</v>
      </c>
      <c r="V7" s="15" t="str">
        <f>IFERROR(VLOOKUP($G7,TAB!$J:$BB,9,FALSE),"")</f>
        <v>AB</v>
      </c>
      <c r="W7" s="15">
        <f t="shared" si="14"/>
        <v>27</v>
      </c>
      <c r="X7" s="14" t="str">
        <f>IFERROR(VLOOKUP(W7,INSTRUCTION!$I$1:$J$101,2),"")</f>
        <v>Twenty Seven</v>
      </c>
      <c r="Y7" s="15" t="str">
        <f t="shared" si="2"/>
        <v>N.A.</v>
      </c>
      <c r="Z7" s="14" t="str">
        <f>IF(C7=0,"",TAB!F7)</f>
        <v>EDCN</v>
      </c>
      <c r="AA7" s="15">
        <f>IFERROR(VLOOKUP(Z7,INSTRUCTION!$D$2:$E$18,2,FALSE),"")</f>
        <v>20</v>
      </c>
      <c r="AB7" s="15">
        <f t="shared" si="15"/>
        <v>40</v>
      </c>
      <c r="AC7" s="15">
        <f>IFERROR(VLOOKUP($G7,TAB!$J:$BB,MATCH($Z7,TAB!$1:$1,0)-9,FALSE),"")</f>
        <v>28</v>
      </c>
      <c r="AD7" s="15" t="str">
        <f>IF(AC7="AB",IFERROR(VLOOKUP($G7,TAB!$J:$BB,MATCH($Z7,TAB!$1:$1,0)-8,FALSE),""),"NA")</f>
        <v>NA</v>
      </c>
      <c r="AE7" s="15" t="str">
        <f>IFERROR(VLOOKUP($G7,TAB!$J:$BB,MATCH($Z7,TAB!$1:$1,0)-7,FALSE),"")</f>
        <v>AB</v>
      </c>
      <c r="AF7" s="15" t="str">
        <f>IFERROR(VLOOKUP($G7,TAB!$J:$BB,MATCH($Z7,TAB!$1:$1,0)-6,FALSE),"")</f>
        <v>AB</v>
      </c>
      <c r="AG7" s="15">
        <f t="shared" si="16"/>
        <v>28</v>
      </c>
      <c r="AH7" s="14" t="str">
        <f>IFERROR(VLOOKUP(AG7,INSTRUCTION!$I$1:$J$101,2),"")</f>
        <v>Twenty Eight</v>
      </c>
      <c r="AI7" s="15" t="str">
        <f t="shared" si="3"/>
        <v>N.A.</v>
      </c>
      <c r="AJ7" s="15" t="str">
        <f>IF(C7=0,"",TAB!G7)</f>
        <v>GEGR</v>
      </c>
      <c r="AK7" s="15">
        <f>IFERROR(VLOOKUP(AJ7,INSTRUCTION!$D$2:$E$18,2,FALSE),"")</f>
        <v>30</v>
      </c>
      <c r="AL7" s="15">
        <f t="shared" si="17"/>
        <v>35</v>
      </c>
      <c r="AM7" s="15">
        <f>IFERROR(VLOOKUP($G7,TAB!$J:$BB,MATCH($AJ7,TAB!$1:$1,0)-9,FALSE),"")</f>
        <v>23</v>
      </c>
      <c r="AN7" s="15" t="str">
        <f>IF(AM7="AB",IFERROR(VLOOKUP($G7,TAB!$J:$BB,MATCH($AJ7,TAB!$1:$1,0)-8,FALSE),""),"NA")</f>
        <v>NA</v>
      </c>
      <c r="AO7" s="15" t="str">
        <f>IFERROR(VLOOKUP($G7,TAB!$J:$BB,MATCH($AJ7,TAB!$1:$1,0)-7,FALSE),"")</f>
        <v>AB</v>
      </c>
      <c r="AP7" s="15" t="str">
        <f>IFERROR(VLOOKUP($G7,TAB!$J:$BB,MATCH($AJ7,TAB!$1:$1,0)-6,FALSE),"")</f>
        <v>AB</v>
      </c>
      <c r="AQ7" s="15">
        <f t="shared" si="4"/>
        <v>23</v>
      </c>
      <c r="AR7" s="14" t="str">
        <f>IFERROR(VLOOKUP(AQ7,INSTRUCTION!$I$1:$J$101,2),"")</f>
        <v>Twenty Three</v>
      </c>
      <c r="AS7" s="15" t="str">
        <f t="shared" si="5"/>
        <v>N.A.</v>
      </c>
      <c r="AT7" s="15" t="str">
        <f>IF(C7=0,"",TAB!H7)</f>
        <v>HIST</v>
      </c>
      <c r="AU7" s="15">
        <f>IFERROR(VLOOKUP(AT7,INSTRUCTION!$D$2:$E$18,2,FALSE),"")</f>
        <v>20</v>
      </c>
      <c r="AV7" s="15">
        <f t="shared" si="18"/>
        <v>40</v>
      </c>
      <c r="AW7" s="15">
        <f>IFERROR(VLOOKUP($G7,TAB!$J:$BB,MATCH($AT7,TAB!$1:$1,0)-9,FALSE),"")</f>
        <v>30</v>
      </c>
      <c r="AX7" s="15" t="str">
        <f>IF(AW7="AB",IFERROR(VLOOKUP($G7,TAB!$J:$BB,MATCH($AT7,TAB!$1:$1,0)-8,FALSE),""),"NA")</f>
        <v>NA</v>
      </c>
      <c r="AY7" s="15" t="str">
        <f>IFERROR(VLOOKUP($G7,TAB!$J:$BB,MATCH($AT7,TAB!$1:$1,0)-7,FALSE),"")</f>
        <v>AB</v>
      </c>
      <c r="AZ7" s="15" t="str">
        <f>IFERROR(VLOOKUP($G7,TAB!$J:$BB,MATCH($AT7,TAB!$1:$1,0)-6,FALSE),"")</f>
        <v>AB</v>
      </c>
      <c r="BA7" s="15">
        <f t="shared" si="19"/>
        <v>30</v>
      </c>
      <c r="BB7" s="14" t="str">
        <f>IFERROR(VLOOKUP(BA7,INSTRUCTION!$I$1:$J$101,2),"")</f>
        <v xml:space="preserve">Thirty </v>
      </c>
      <c r="BC7" s="15" t="str">
        <f t="shared" si="6"/>
        <v>N.A.</v>
      </c>
      <c r="BD7" s="15" t="str">
        <f>IF(C7=0,"",TAB!I7)</f>
        <v>ECON</v>
      </c>
      <c r="BE7" s="15">
        <f>IFERROR(VLOOKUP(BD7,INSTRUCTION!$D$2:$E$18,2,FALSE),"")</f>
        <v>20</v>
      </c>
      <c r="BF7" s="15">
        <f t="shared" si="20"/>
        <v>40</v>
      </c>
      <c r="BG7" s="15">
        <f>IFERROR(VLOOKUP($G7,TAB!$J:$BB,MATCH($BD7,TAB!$1:$1,0)-9,FALSE),"")</f>
        <v>36</v>
      </c>
      <c r="BH7" s="15" t="str">
        <f>IF(BG7="AB",IFERROR(VLOOKUP($G7,TAB!$J:$BB,MATCH($BD7,TAB!$1:$1,0)-8,FALSE),""),"NA")</f>
        <v>NA</v>
      </c>
      <c r="BI7" s="15" t="str">
        <f>IFERROR(VLOOKUP($G7,TAB!$J:$BB,MATCH($BD7,TAB!$1:$1,0)-7,FALSE),"")</f>
        <v>AB</v>
      </c>
      <c r="BJ7" s="15">
        <f>IFERROR(VLOOKUP($G7,TAB!$J:$BB,MATCH($BD7,TAB!$1:$1,0)-6,FALSE),"")</f>
        <v>20</v>
      </c>
      <c r="BK7" s="15">
        <f t="shared" si="21"/>
        <v>56</v>
      </c>
      <c r="BL7" s="14" t="str">
        <f>IFERROR(VLOOKUP(BK7,INSTRUCTION!$I$1:$J$101,2),"")</f>
        <v>Fifty Six</v>
      </c>
      <c r="BM7" s="15" t="str">
        <f t="shared" si="7"/>
        <v>N.A.</v>
      </c>
      <c r="BN7" s="15">
        <f t="shared" si="22"/>
        <v>195</v>
      </c>
      <c r="BO7" s="15">
        <f>IFERROR(SUMPRODUCT(LARGE((J7,S7,AC7,AM7,AW7,BG7),{1,2,3,4,5})),"")</f>
        <v>158</v>
      </c>
      <c r="BP7" s="15" t="str">
        <f>IFERROR(SUMPRODUCT(LARGE((K7,U7,AE7,AO7,AY7,BI7),{1,2,3,4,5})),"")</f>
        <v/>
      </c>
      <c r="BQ7" s="15">
        <f>IF(BP7=0,"N.A.",IFERROR(SUMPRODUCT(LARGE((N7,W7,AG7,AQ7,BA7,BK7),{1,2,3,4,5})),""))</f>
        <v>178</v>
      </c>
      <c r="BR7" s="15">
        <f t="shared" si="23"/>
        <v>35.6</v>
      </c>
      <c r="BS7" s="15" t="str">
        <f t="shared" si="24"/>
        <v>P</v>
      </c>
      <c r="BT7" s="15" t="str">
        <f t="shared" si="25"/>
        <v>O</v>
      </c>
      <c r="BU7" s="15" t="str">
        <f t="shared" si="26"/>
        <v>B+</v>
      </c>
      <c r="BV7" s="15" t="str">
        <f t="shared" si="8"/>
        <v>A</v>
      </c>
      <c r="BW7" s="34" t="str">
        <f t="shared" si="27"/>
        <v>B+</v>
      </c>
      <c r="BX7" s="15" t="str">
        <f t="shared" si="9"/>
        <v>A</v>
      </c>
      <c r="BY7" s="15" t="str">
        <f t="shared" si="28"/>
        <v>O</v>
      </c>
      <c r="BZ7" s="15" t="str">
        <f t="shared" si="31"/>
        <v>PASSED</v>
      </c>
      <c r="CA7" s="20" t="str">
        <f t="shared" si="29"/>
        <v>FAILED</v>
      </c>
      <c r="CB7" s="16">
        <f t="shared" si="30"/>
        <v>0</v>
      </c>
    </row>
    <row r="8" spans="1:80" x14ac:dyDescent="0.3">
      <c r="A8" s="49">
        <v>6</v>
      </c>
      <c r="B8" s="15">
        <f>TAB!A8</f>
        <v>0</v>
      </c>
      <c r="C8" s="15">
        <f>TAB!B8</f>
        <v>0</v>
      </c>
      <c r="D8" s="14" t="str">
        <f>IF(C8=0,"",TAB!C8)</f>
        <v/>
      </c>
      <c r="E8" s="14" t="str">
        <f>IF(C8=0,"",TAB!D8)</f>
        <v/>
      </c>
      <c r="F8" s="36" t="str">
        <f>IF(C8=0,"",TAB!E8)</f>
        <v/>
      </c>
      <c r="G8" s="14" t="str">
        <f>IF(C8=0,"",TAB!J8)</f>
        <v/>
      </c>
      <c r="H8" s="15" t="str">
        <f t="shared" si="10"/>
        <v/>
      </c>
      <c r="I8" s="15" t="str">
        <f t="shared" si="32"/>
        <v/>
      </c>
      <c r="J8" s="15" t="str">
        <f>IFERROR(VLOOKUP($G8,TAB!$J:$BB,2,FALSE),"")</f>
        <v/>
      </c>
      <c r="K8" s="15" t="str">
        <f>IF(J8="AB",IFERROR(VLOOKUP($G8,TAB!$J:$BB,3,FALSE),""),"NA")</f>
        <v>NA</v>
      </c>
      <c r="L8" s="15" t="str">
        <f>IFERROR(VLOOKUP($G8,TAB!$J:$BB,4,FALSE),"")</f>
        <v/>
      </c>
      <c r="M8" s="15" t="str">
        <f>IFERROR(VLOOKUP($G8,TAB!$J:$BB,5,FALSE),"")</f>
        <v/>
      </c>
      <c r="N8" s="15" t="str">
        <f t="shared" si="0"/>
        <v/>
      </c>
      <c r="O8" s="14" t="str">
        <f>IFERROR(VLOOKUP(N8,INSTRUCTION!$I$1:$J$101,2),"")</f>
        <v/>
      </c>
      <c r="P8" s="15" t="str">
        <f t="shared" si="1"/>
        <v/>
      </c>
      <c r="Q8" s="15" t="str">
        <f t="shared" si="12"/>
        <v/>
      </c>
      <c r="R8" s="15" t="str">
        <f t="shared" si="13"/>
        <v/>
      </c>
      <c r="S8" s="15" t="str">
        <f>IFERROR(VLOOKUP($G8,TAB!$J:$BB,6,FALSE),"")</f>
        <v/>
      </c>
      <c r="T8" s="15" t="str">
        <f>IF(S8="AB",IFERROR(VLOOKUP($G8,TAB!$J:$BB,7,FALSE),""),"NA")</f>
        <v>NA</v>
      </c>
      <c r="U8" s="15" t="str">
        <f>IFERROR(VLOOKUP($G8,TAB!$J:$BB,8,FALSE),"")</f>
        <v/>
      </c>
      <c r="V8" s="15" t="str">
        <f>IFERROR(VLOOKUP($G8,TAB!$J:$BB,9,FALSE),"")</f>
        <v/>
      </c>
      <c r="W8" s="15" t="str">
        <f t="shared" si="14"/>
        <v/>
      </c>
      <c r="X8" s="14" t="str">
        <f>IFERROR(VLOOKUP(W8,INSTRUCTION!$I$1:$J$101,2),"")</f>
        <v/>
      </c>
      <c r="Y8" s="15" t="str">
        <f t="shared" si="2"/>
        <v/>
      </c>
      <c r="Z8" s="14" t="str">
        <f>IF(C8=0,"",TAB!F8)</f>
        <v/>
      </c>
      <c r="AA8" s="15" t="str">
        <f>IFERROR(VLOOKUP(Z8,INSTRUCTION!$D$2:$E$18,2,FALSE),"")</f>
        <v/>
      </c>
      <c r="AB8" s="15" t="str">
        <f t="shared" si="15"/>
        <v/>
      </c>
      <c r="AC8" s="15" t="str">
        <f>IFERROR(VLOOKUP($G8,TAB!$J:$BB,MATCH($Z8,TAB!$1:$1,0)-9,FALSE),"")</f>
        <v/>
      </c>
      <c r="AD8" s="15" t="str">
        <f>IF(AC8="AB",IFERROR(VLOOKUP($G8,TAB!$J:$BB,MATCH($Z8,TAB!$1:$1,0)-8,FALSE),""),"NA")</f>
        <v>NA</v>
      </c>
      <c r="AE8" s="15" t="str">
        <f>IFERROR(VLOOKUP($G8,TAB!$J:$BB,MATCH($Z8,TAB!$1:$1,0)-7,FALSE),"")</f>
        <v/>
      </c>
      <c r="AF8" s="15" t="str">
        <f>IFERROR(VLOOKUP($G8,TAB!$J:$BB,MATCH($Z8,TAB!$1:$1,0)-6,FALSE),"")</f>
        <v/>
      </c>
      <c r="AG8" s="15" t="str">
        <f t="shared" si="16"/>
        <v/>
      </c>
      <c r="AH8" s="14" t="str">
        <f>IFERROR(VLOOKUP(AG8,INSTRUCTION!$I$1:$J$101,2),"")</f>
        <v/>
      </c>
      <c r="AI8" s="15" t="str">
        <f t="shared" si="3"/>
        <v/>
      </c>
      <c r="AJ8" s="15" t="str">
        <f>IF(C8=0,"",TAB!G8)</f>
        <v/>
      </c>
      <c r="AK8" s="15" t="str">
        <f>IFERROR(VLOOKUP(AJ8,INSTRUCTION!$D$2:$E$18,2,FALSE),"")</f>
        <v/>
      </c>
      <c r="AL8" s="15" t="str">
        <f t="shared" si="17"/>
        <v/>
      </c>
      <c r="AM8" s="15" t="str">
        <f>IFERROR(VLOOKUP($G8,TAB!$J:$BB,MATCH($AJ8,TAB!$1:$1,0)-9,FALSE),"")</f>
        <v/>
      </c>
      <c r="AN8" s="15" t="str">
        <f>IF(AM8="AB",IFERROR(VLOOKUP($G8,TAB!$J:$BB,MATCH($AJ8,TAB!$1:$1,0)-8,FALSE),""),"NA")</f>
        <v>NA</v>
      </c>
      <c r="AO8" s="15" t="str">
        <f>IFERROR(VLOOKUP($G8,TAB!$J:$BB,MATCH($AJ8,TAB!$1:$1,0)-7,FALSE),"")</f>
        <v/>
      </c>
      <c r="AP8" s="15" t="str">
        <f>IFERROR(VLOOKUP($G8,TAB!$J:$BB,MATCH($AJ8,TAB!$1:$1,0)-6,FALSE),"")</f>
        <v/>
      </c>
      <c r="AQ8" s="15" t="str">
        <f t="shared" si="4"/>
        <v/>
      </c>
      <c r="AR8" s="14" t="str">
        <f>IFERROR(VLOOKUP(AQ8,INSTRUCTION!$I$1:$J$101,2),"")</f>
        <v/>
      </c>
      <c r="AS8" s="15" t="str">
        <f t="shared" si="5"/>
        <v/>
      </c>
      <c r="AT8" s="15" t="str">
        <f>IF(C8=0,"",TAB!H8)</f>
        <v/>
      </c>
      <c r="AU8" s="15" t="str">
        <f>IFERROR(VLOOKUP(AT8,INSTRUCTION!$D$2:$E$18,2,FALSE),"")</f>
        <v/>
      </c>
      <c r="AV8" s="15" t="str">
        <f t="shared" si="18"/>
        <v/>
      </c>
      <c r="AW8" s="15" t="str">
        <f>IFERROR(VLOOKUP($G8,TAB!$J:$BB,MATCH($AT8,TAB!$1:$1,0)-9,FALSE),"")</f>
        <v/>
      </c>
      <c r="AX8" s="15" t="str">
        <f>IF(AW8="AB",IFERROR(VLOOKUP($G8,TAB!$J:$BB,MATCH($AT8,TAB!$1:$1,0)-8,FALSE),""),"NA")</f>
        <v>NA</v>
      </c>
      <c r="AY8" s="15" t="str">
        <f>IFERROR(VLOOKUP($G8,TAB!$J:$BB,MATCH($AT8,TAB!$1:$1,0)-7,FALSE),"")</f>
        <v/>
      </c>
      <c r="AZ8" s="15" t="str">
        <f>IFERROR(VLOOKUP($G8,TAB!$J:$BB,MATCH($AT8,TAB!$1:$1,0)-6,FALSE),"")</f>
        <v/>
      </c>
      <c r="BA8" s="15" t="str">
        <f t="shared" si="19"/>
        <v/>
      </c>
      <c r="BB8" s="14" t="str">
        <f>IFERROR(VLOOKUP(BA8,INSTRUCTION!$I$1:$J$101,2),"")</f>
        <v/>
      </c>
      <c r="BC8" s="15" t="str">
        <f t="shared" si="6"/>
        <v/>
      </c>
      <c r="BD8" s="15" t="str">
        <f>IF(C8=0,"",TAB!I8)</f>
        <v/>
      </c>
      <c r="BE8" s="15" t="str">
        <f>IFERROR(VLOOKUP(BD8,INSTRUCTION!$D$2:$E$18,2,FALSE),"")</f>
        <v/>
      </c>
      <c r="BF8" s="15" t="str">
        <f t="shared" si="20"/>
        <v/>
      </c>
      <c r="BG8" s="15" t="str">
        <f>IFERROR(VLOOKUP($G8,TAB!$J:$BB,MATCH($BD8,TAB!$1:$1,0)-9,FALSE),"")</f>
        <v/>
      </c>
      <c r="BH8" s="15" t="str">
        <f>IF(BG8="AB",IFERROR(VLOOKUP($G8,TAB!$J:$BB,MATCH($BD8,TAB!$1:$1,0)-8,FALSE),""),"NA")</f>
        <v>NA</v>
      </c>
      <c r="BI8" s="15" t="str">
        <f>IFERROR(VLOOKUP($G8,TAB!$J:$BB,MATCH($BD8,TAB!$1:$1,0)-7,FALSE),"")</f>
        <v/>
      </c>
      <c r="BJ8" s="15" t="str">
        <f>IFERROR(VLOOKUP($G8,TAB!$J:$BB,MATCH($BD8,TAB!$1:$1,0)-6,FALSE),"")</f>
        <v/>
      </c>
      <c r="BK8" s="15" t="str">
        <f t="shared" si="21"/>
        <v/>
      </c>
      <c r="BL8" s="14" t="str">
        <f>IFERROR(VLOOKUP(BK8,INSTRUCTION!$I$1:$J$101,2),"")</f>
        <v/>
      </c>
      <c r="BM8" s="15" t="str">
        <f t="shared" si="7"/>
        <v/>
      </c>
      <c r="BN8" s="15" t="str">
        <f t="shared" si="22"/>
        <v/>
      </c>
      <c r="BO8" s="15" t="str">
        <f>IFERROR(SUMPRODUCT(LARGE((J8,S8,AC8,AM8,AW8,BG8),{1,2,3,4,5})),"")</f>
        <v/>
      </c>
      <c r="BP8" s="15" t="str">
        <f>IFERROR(SUMPRODUCT(LARGE((K8,U8,AE8,AO8,AY8,BI8),{1,2,3,4,5})),"")</f>
        <v/>
      </c>
      <c r="BQ8" s="15" t="str">
        <f>IF(BP8=0,"N.A.",IFERROR(SUMPRODUCT(LARGE((N8,W8,AG8,AQ8,BA8,BK8),{1,2,3,4,5})),""))</f>
        <v/>
      </c>
      <c r="BR8" s="15" t="str">
        <f t="shared" si="23"/>
        <v/>
      </c>
      <c r="BS8" s="15" t="str">
        <f t="shared" si="24"/>
        <v/>
      </c>
      <c r="BT8" s="15" t="str">
        <f t="shared" si="25"/>
        <v>N.A.</v>
      </c>
      <c r="BU8" s="15" t="str">
        <f t="shared" si="26"/>
        <v>N.A.</v>
      </c>
      <c r="BV8" s="15" t="str">
        <f t="shared" si="8"/>
        <v>N.A.</v>
      </c>
      <c r="BW8" s="34" t="str">
        <f t="shared" si="27"/>
        <v>N.A.</v>
      </c>
      <c r="BX8" s="15" t="str">
        <f t="shared" si="9"/>
        <v>N.A.</v>
      </c>
      <c r="BY8" s="15" t="str">
        <f t="shared" si="28"/>
        <v>N.A.</v>
      </c>
      <c r="BZ8" s="15" t="str">
        <f t="shared" si="31"/>
        <v>FAILED</v>
      </c>
      <c r="CA8" s="20" t="str">
        <f t="shared" si="29"/>
        <v/>
      </c>
      <c r="CB8" s="16">
        <f t="shared" si="30"/>
        <v>0</v>
      </c>
    </row>
    <row r="9" spans="1:80" x14ac:dyDescent="0.3">
      <c r="A9" s="49">
        <v>7</v>
      </c>
      <c r="B9" s="15">
        <f>TAB!A9</f>
        <v>0</v>
      </c>
      <c r="C9" s="15">
        <f>TAB!B9</f>
        <v>0</v>
      </c>
      <c r="D9" s="14" t="str">
        <f>IF(C9=0,"",TAB!C9)</f>
        <v/>
      </c>
      <c r="E9" s="14" t="str">
        <f>IF(C9=0,"",TAB!D9)</f>
        <v/>
      </c>
      <c r="F9" s="36" t="str">
        <f>IF(C9=0,"",TAB!E9)</f>
        <v/>
      </c>
      <c r="G9" s="14" t="str">
        <f>IF(C9=0,"",TAB!J9)</f>
        <v/>
      </c>
      <c r="H9" s="15" t="str">
        <f t="shared" si="10"/>
        <v/>
      </c>
      <c r="I9" s="15" t="str">
        <f t="shared" si="32"/>
        <v/>
      </c>
      <c r="J9" s="15" t="str">
        <f>IFERROR(VLOOKUP($G9,TAB!$J:$BB,2,FALSE),"")</f>
        <v/>
      </c>
      <c r="K9" s="15" t="str">
        <f>IF(J9="AB",IFERROR(VLOOKUP($G9,TAB!$J:$BB,3,FALSE),""),"NA")</f>
        <v>NA</v>
      </c>
      <c r="L9" s="15" t="str">
        <f>IFERROR(VLOOKUP($G9,TAB!$J:$BB,4,FALSE),"")</f>
        <v/>
      </c>
      <c r="M9" s="15" t="str">
        <f>IFERROR(VLOOKUP($G9,TAB!$J:$BB,5,FALSE),"")</f>
        <v/>
      </c>
      <c r="N9" s="15" t="str">
        <f t="shared" si="0"/>
        <v/>
      </c>
      <c r="O9" s="14" t="str">
        <f>IFERROR(VLOOKUP(N9,INSTRUCTION!$I$1:$J$101,2),"")</f>
        <v/>
      </c>
      <c r="P9" s="15" t="str">
        <f t="shared" si="1"/>
        <v/>
      </c>
      <c r="Q9" s="15" t="str">
        <f t="shared" si="12"/>
        <v/>
      </c>
      <c r="R9" s="15" t="str">
        <f t="shared" si="13"/>
        <v/>
      </c>
      <c r="S9" s="15" t="str">
        <f>IFERROR(VLOOKUP($G9,TAB!$J:$BB,6,FALSE),"")</f>
        <v/>
      </c>
      <c r="T9" s="15" t="str">
        <f>IF(S9="AB",IFERROR(VLOOKUP($G9,TAB!$J:$BB,7,FALSE),""),"NA")</f>
        <v>NA</v>
      </c>
      <c r="U9" s="15" t="str">
        <f>IFERROR(VLOOKUP($G9,TAB!$J:$BB,8,FALSE),"")</f>
        <v/>
      </c>
      <c r="V9" s="15" t="str">
        <f>IFERROR(VLOOKUP($G9,TAB!$J:$BB,9,FALSE),"")</f>
        <v/>
      </c>
      <c r="W9" s="15" t="str">
        <f t="shared" si="14"/>
        <v/>
      </c>
      <c r="X9" s="14" t="str">
        <f>IFERROR(VLOOKUP(W9,INSTRUCTION!$I$1:$J$101,2),"")</f>
        <v/>
      </c>
      <c r="Y9" s="15" t="str">
        <f t="shared" si="2"/>
        <v/>
      </c>
      <c r="Z9" s="14" t="str">
        <f>IF(C9=0,"",TAB!F9)</f>
        <v/>
      </c>
      <c r="AA9" s="15" t="str">
        <f>IFERROR(VLOOKUP(Z9,INSTRUCTION!$D$2:$E$18,2,FALSE),"")</f>
        <v/>
      </c>
      <c r="AB9" s="15" t="str">
        <f t="shared" si="15"/>
        <v/>
      </c>
      <c r="AC9" s="15" t="str">
        <f>IFERROR(VLOOKUP($G9,TAB!$J:$BB,MATCH($Z9,TAB!$1:$1,0)-9,FALSE),"")</f>
        <v/>
      </c>
      <c r="AD9" s="15" t="str">
        <f>IF(AC9="AB",IFERROR(VLOOKUP($G9,TAB!$J:$BB,MATCH($Z9,TAB!$1:$1,0)-8,FALSE),""),"NA")</f>
        <v>NA</v>
      </c>
      <c r="AE9" s="15" t="str">
        <f>IFERROR(VLOOKUP($G9,TAB!$J:$BB,MATCH($Z9,TAB!$1:$1,0)-7,FALSE),"")</f>
        <v/>
      </c>
      <c r="AF9" s="15" t="str">
        <f>IFERROR(VLOOKUP($G9,TAB!$J:$BB,MATCH($Z9,TAB!$1:$1,0)-6,FALSE),"")</f>
        <v/>
      </c>
      <c r="AG9" s="15" t="str">
        <f t="shared" si="16"/>
        <v/>
      </c>
      <c r="AH9" s="14" t="str">
        <f>IFERROR(VLOOKUP(AG9,INSTRUCTION!$I$1:$J$101,2),"")</f>
        <v/>
      </c>
      <c r="AI9" s="15" t="str">
        <f t="shared" si="3"/>
        <v/>
      </c>
      <c r="AJ9" s="15" t="str">
        <f>IF(C9=0,"",TAB!G9)</f>
        <v/>
      </c>
      <c r="AK9" s="15" t="str">
        <f>IFERROR(VLOOKUP(AJ9,INSTRUCTION!$D$2:$E$18,2,FALSE),"")</f>
        <v/>
      </c>
      <c r="AL9" s="15" t="str">
        <f t="shared" si="17"/>
        <v/>
      </c>
      <c r="AM9" s="15" t="str">
        <f>IFERROR(VLOOKUP($G9,TAB!$J:$BB,MATCH($AJ9,TAB!$1:$1,0)-9,FALSE),"")</f>
        <v/>
      </c>
      <c r="AN9" s="15" t="str">
        <f>IF(AM9="AB",IFERROR(VLOOKUP($G9,TAB!$J:$BB,MATCH($AJ9,TAB!$1:$1,0)-8,FALSE),""),"NA")</f>
        <v>NA</v>
      </c>
      <c r="AO9" s="15" t="str">
        <f>IFERROR(VLOOKUP($G9,TAB!$J:$BB,MATCH($AJ9,TAB!$1:$1,0)-7,FALSE),"")</f>
        <v/>
      </c>
      <c r="AP9" s="15" t="str">
        <f>IFERROR(VLOOKUP($G9,TAB!$J:$BB,MATCH($AJ9,TAB!$1:$1,0)-6,FALSE),"")</f>
        <v/>
      </c>
      <c r="AQ9" s="15" t="str">
        <f t="shared" si="4"/>
        <v/>
      </c>
      <c r="AR9" s="14" t="str">
        <f>IFERROR(VLOOKUP(AQ9,INSTRUCTION!$I$1:$J$101,2),"")</f>
        <v/>
      </c>
      <c r="AS9" s="15" t="str">
        <f t="shared" si="5"/>
        <v/>
      </c>
      <c r="AT9" s="15" t="str">
        <f>IF(C9=0,"",TAB!H9)</f>
        <v/>
      </c>
      <c r="AU9" s="15" t="str">
        <f>IFERROR(VLOOKUP(AT9,INSTRUCTION!$D$2:$E$18,2,FALSE),"")</f>
        <v/>
      </c>
      <c r="AV9" s="15" t="str">
        <f t="shared" si="18"/>
        <v/>
      </c>
      <c r="AW9" s="15" t="str">
        <f>IFERROR(VLOOKUP($G9,TAB!$J:$BB,MATCH($AT9,TAB!$1:$1,0)-9,FALSE),"")</f>
        <v/>
      </c>
      <c r="AX9" s="15" t="str">
        <f>IF(AW9="AB",IFERROR(VLOOKUP($G9,TAB!$J:$BB,MATCH($AT9,TAB!$1:$1,0)-8,FALSE),""),"NA")</f>
        <v>NA</v>
      </c>
      <c r="AY9" s="15" t="str">
        <f>IFERROR(VLOOKUP($G9,TAB!$J:$BB,MATCH($AT9,TAB!$1:$1,0)-7,FALSE),"")</f>
        <v/>
      </c>
      <c r="AZ9" s="15" t="str">
        <f>IFERROR(VLOOKUP($G9,TAB!$J:$BB,MATCH($AT9,TAB!$1:$1,0)-6,FALSE),"")</f>
        <v/>
      </c>
      <c r="BA9" s="15" t="str">
        <f t="shared" si="19"/>
        <v/>
      </c>
      <c r="BB9" s="14" t="str">
        <f>IFERROR(VLOOKUP(BA9,INSTRUCTION!$I$1:$J$101,2),"")</f>
        <v/>
      </c>
      <c r="BC9" s="15" t="str">
        <f t="shared" si="6"/>
        <v/>
      </c>
      <c r="BD9" s="15" t="str">
        <f>IF(C9=0,"",TAB!I9)</f>
        <v/>
      </c>
      <c r="BE9" s="15" t="str">
        <f>IFERROR(VLOOKUP(BD9,INSTRUCTION!$D$2:$E$18,2,FALSE),"")</f>
        <v/>
      </c>
      <c r="BF9" s="15" t="str">
        <f t="shared" si="20"/>
        <v/>
      </c>
      <c r="BG9" s="15" t="str">
        <f>IFERROR(VLOOKUP($G9,TAB!$J:$BB,MATCH($BD9,TAB!$1:$1,0)-9,FALSE),"")</f>
        <v/>
      </c>
      <c r="BH9" s="15" t="str">
        <f>IF(BG9="AB",IFERROR(VLOOKUP($G9,TAB!$J:$BB,MATCH($BD9,TAB!$1:$1,0)-8,FALSE),""),"NA")</f>
        <v>NA</v>
      </c>
      <c r="BI9" s="15" t="str">
        <f>IFERROR(VLOOKUP($G9,TAB!$J:$BB,MATCH($BD9,TAB!$1:$1,0)-7,FALSE),"")</f>
        <v/>
      </c>
      <c r="BJ9" s="15" t="str">
        <f>IFERROR(VLOOKUP($G9,TAB!$J:$BB,MATCH($BD9,TAB!$1:$1,0)-6,FALSE),"")</f>
        <v/>
      </c>
      <c r="BK9" s="15" t="str">
        <f t="shared" si="21"/>
        <v/>
      </c>
      <c r="BL9" s="14" t="str">
        <f>IFERROR(VLOOKUP(BK9,INSTRUCTION!$I$1:$J$101,2),"")</f>
        <v/>
      </c>
      <c r="BM9" s="15" t="str">
        <f t="shared" si="7"/>
        <v/>
      </c>
      <c r="BN9" s="15" t="str">
        <f t="shared" si="22"/>
        <v/>
      </c>
      <c r="BO9" s="15" t="str">
        <f>IFERROR(SUMPRODUCT(LARGE((J9,S9,AC9,AM9,AW9,BG9),{1,2,3,4,5})),"")</f>
        <v/>
      </c>
      <c r="BP9" s="15" t="str">
        <f>IFERROR(SUMPRODUCT(LARGE((K9,U9,AE9,AO9,AY9,BI9),{1,2,3,4,5})),"")</f>
        <v/>
      </c>
      <c r="BQ9" s="15" t="str">
        <f>IF(BP9=0,"N.A.",IFERROR(SUMPRODUCT(LARGE((N9,W9,AG9,AQ9,BA9,BK9),{1,2,3,4,5})),""))</f>
        <v/>
      </c>
      <c r="BR9" s="15" t="str">
        <f t="shared" si="23"/>
        <v/>
      </c>
      <c r="BS9" s="15" t="str">
        <f t="shared" si="24"/>
        <v/>
      </c>
      <c r="BT9" s="15" t="str">
        <f t="shared" si="25"/>
        <v>N.A.</v>
      </c>
      <c r="BU9" s="15" t="str">
        <f t="shared" si="26"/>
        <v>N.A.</v>
      </c>
      <c r="BV9" s="15" t="str">
        <f t="shared" si="8"/>
        <v>N.A.</v>
      </c>
      <c r="BW9" s="34" t="str">
        <f t="shared" si="27"/>
        <v>N.A.</v>
      </c>
      <c r="BX9" s="15" t="str">
        <f t="shared" si="9"/>
        <v>N.A.</v>
      </c>
      <c r="BY9" s="15" t="str">
        <f t="shared" si="28"/>
        <v>N.A.</v>
      </c>
      <c r="BZ9" s="15" t="str">
        <f t="shared" si="31"/>
        <v>FAILED</v>
      </c>
      <c r="CA9" s="20" t="str">
        <f t="shared" si="29"/>
        <v/>
      </c>
      <c r="CB9" s="16">
        <f t="shared" si="30"/>
        <v>0</v>
      </c>
    </row>
    <row r="10" spans="1:80" x14ac:dyDescent="0.3">
      <c r="A10" s="49">
        <v>8</v>
      </c>
      <c r="B10" s="15">
        <f>TAB!A10</f>
        <v>0</v>
      </c>
      <c r="C10" s="15">
        <f>TAB!B10</f>
        <v>0</v>
      </c>
      <c r="D10" s="14" t="str">
        <f>IF(C10=0,"",TAB!C10)</f>
        <v/>
      </c>
      <c r="E10" s="14" t="str">
        <f>IF(C10=0,"",TAB!D10)</f>
        <v/>
      </c>
      <c r="F10" s="36" t="str">
        <f>IF(C10=0,"",TAB!E10)</f>
        <v/>
      </c>
      <c r="G10" s="14" t="str">
        <f>IF(C10=0,"",TAB!J10)</f>
        <v/>
      </c>
      <c r="H10" s="15" t="str">
        <f t="shared" si="10"/>
        <v/>
      </c>
      <c r="I10" s="15" t="str">
        <f t="shared" si="32"/>
        <v/>
      </c>
      <c r="J10" s="15" t="str">
        <f>IFERROR(VLOOKUP($G10,TAB!$J:$BB,2,FALSE),"")</f>
        <v/>
      </c>
      <c r="K10" s="15" t="str">
        <f>IF(J10="AB",IFERROR(VLOOKUP($G10,TAB!$J:$BB,3,FALSE),""),"NA")</f>
        <v>NA</v>
      </c>
      <c r="L10" s="15" t="str">
        <f>IFERROR(VLOOKUP($G10,TAB!$J:$BB,4,FALSE),"")</f>
        <v/>
      </c>
      <c r="M10" s="15" t="str">
        <f>IFERROR(VLOOKUP($G10,TAB!$J:$BB,5,FALSE),"")</f>
        <v/>
      </c>
      <c r="N10" s="15" t="str">
        <f t="shared" si="0"/>
        <v/>
      </c>
      <c r="O10" s="14" t="str">
        <f>IFERROR(VLOOKUP(N10,INSTRUCTION!$I$1:$J$101,2),"")</f>
        <v/>
      </c>
      <c r="P10" s="15" t="str">
        <f t="shared" si="1"/>
        <v/>
      </c>
      <c r="Q10" s="15" t="str">
        <f t="shared" si="12"/>
        <v/>
      </c>
      <c r="R10" s="15" t="str">
        <f t="shared" si="13"/>
        <v/>
      </c>
      <c r="S10" s="15" t="str">
        <f>IFERROR(VLOOKUP($G10,TAB!$J:$BB,6,FALSE),"")</f>
        <v/>
      </c>
      <c r="T10" s="15" t="str">
        <f>IF(S10="AB",IFERROR(VLOOKUP($G10,TAB!$J:$BB,7,FALSE),""),"NA")</f>
        <v>NA</v>
      </c>
      <c r="U10" s="15" t="str">
        <f>IFERROR(VLOOKUP($G10,TAB!$J:$BB,8,FALSE),"")</f>
        <v/>
      </c>
      <c r="V10" s="15" t="str">
        <f>IFERROR(VLOOKUP($G10,TAB!$J:$BB,9,FALSE),"")</f>
        <v/>
      </c>
      <c r="W10" s="15" t="str">
        <f t="shared" si="14"/>
        <v/>
      </c>
      <c r="X10" s="14" t="str">
        <f>IFERROR(VLOOKUP(W10,INSTRUCTION!$I$1:$J$101,2),"")</f>
        <v/>
      </c>
      <c r="Y10" s="15" t="str">
        <f t="shared" si="2"/>
        <v/>
      </c>
      <c r="Z10" s="14" t="str">
        <f>IF(C10=0,"",TAB!F10)</f>
        <v/>
      </c>
      <c r="AA10" s="15" t="str">
        <f>IFERROR(VLOOKUP(Z10,INSTRUCTION!$D$2:$E$18,2,FALSE),"")</f>
        <v/>
      </c>
      <c r="AB10" s="15" t="str">
        <f t="shared" si="15"/>
        <v/>
      </c>
      <c r="AC10" s="15" t="str">
        <f>IFERROR(VLOOKUP($G10,TAB!$J:$BB,MATCH($Z10,TAB!$1:$1,0)-9,FALSE),"")</f>
        <v/>
      </c>
      <c r="AD10" s="15" t="str">
        <f>IF(AC10="AB",IFERROR(VLOOKUP($G10,TAB!$J:$BB,MATCH($Z10,TAB!$1:$1,0)-8,FALSE),""),"NA")</f>
        <v>NA</v>
      </c>
      <c r="AE10" s="15" t="str">
        <f>IFERROR(VLOOKUP($G10,TAB!$J:$BB,MATCH($Z10,TAB!$1:$1,0)-7,FALSE),"")</f>
        <v/>
      </c>
      <c r="AF10" s="15" t="str">
        <f>IFERROR(VLOOKUP($G10,TAB!$J:$BB,MATCH($Z10,TAB!$1:$1,0)-6,FALSE),"")</f>
        <v/>
      </c>
      <c r="AG10" s="15" t="str">
        <f t="shared" si="16"/>
        <v/>
      </c>
      <c r="AH10" s="14" t="str">
        <f>IFERROR(VLOOKUP(AG10,INSTRUCTION!$I$1:$J$101,2),"")</f>
        <v/>
      </c>
      <c r="AI10" s="15" t="str">
        <f t="shared" si="3"/>
        <v/>
      </c>
      <c r="AJ10" s="15" t="str">
        <f>IF(C10=0,"",TAB!G10)</f>
        <v/>
      </c>
      <c r="AK10" s="15" t="str">
        <f>IFERROR(VLOOKUP(AJ10,INSTRUCTION!$D$2:$E$18,2,FALSE),"")</f>
        <v/>
      </c>
      <c r="AL10" s="15" t="str">
        <f t="shared" si="17"/>
        <v/>
      </c>
      <c r="AM10" s="15" t="str">
        <f>IFERROR(VLOOKUP($G10,TAB!$J:$BB,MATCH($AJ10,TAB!$1:$1,0)-9,FALSE),"")</f>
        <v/>
      </c>
      <c r="AN10" s="15" t="str">
        <f>IF(AM10="AB",IFERROR(VLOOKUP($G10,TAB!$J:$BB,MATCH($AJ10,TAB!$1:$1,0)-8,FALSE),""),"NA")</f>
        <v>NA</v>
      </c>
      <c r="AO10" s="15" t="str">
        <f>IFERROR(VLOOKUP($G10,TAB!$J:$BB,MATCH($AJ10,TAB!$1:$1,0)-7,FALSE),"")</f>
        <v/>
      </c>
      <c r="AP10" s="15" t="str">
        <f>IFERROR(VLOOKUP($G10,TAB!$J:$BB,MATCH($AJ10,TAB!$1:$1,0)-6,FALSE),"")</f>
        <v/>
      </c>
      <c r="AQ10" s="15" t="str">
        <f t="shared" si="4"/>
        <v/>
      </c>
      <c r="AR10" s="14" t="str">
        <f>IFERROR(VLOOKUP(AQ10,INSTRUCTION!$I$1:$J$101,2),"")</f>
        <v/>
      </c>
      <c r="AS10" s="15" t="str">
        <f t="shared" si="5"/>
        <v/>
      </c>
      <c r="AT10" s="15" t="str">
        <f>IF(C10=0,"",TAB!H10)</f>
        <v/>
      </c>
      <c r="AU10" s="15" t="str">
        <f>IFERROR(VLOOKUP(AT10,INSTRUCTION!$D$2:$E$18,2,FALSE),"")</f>
        <v/>
      </c>
      <c r="AV10" s="15" t="str">
        <f t="shared" si="18"/>
        <v/>
      </c>
      <c r="AW10" s="15" t="str">
        <f>IFERROR(VLOOKUP($G10,TAB!$J:$BB,MATCH($AT10,TAB!$1:$1,0)-9,FALSE),"")</f>
        <v/>
      </c>
      <c r="AX10" s="15" t="str">
        <f>IF(AW10="AB",IFERROR(VLOOKUP($G10,TAB!$J:$BB,MATCH($AT10,TAB!$1:$1,0)-8,FALSE),""),"NA")</f>
        <v>NA</v>
      </c>
      <c r="AY10" s="15" t="str">
        <f>IFERROR(VLOOKUP($G10,TAB!$J:$BB,MATCH($AT10,TAB!$1:$1,0)-7,FALSE),"")</f>
        <v/>
      </c>
      <c r="AZ10" s="15" t="str">
        <f>IFERROR(VLOOKUP($G10,TAB!$J:$BB,MATCH($AT10,TAB!$1:$1,0)-6,FALSE),"")</f>
        <v/>
      </c>
      <c r="BA10" s="15" t="str">
        <f t="shared" si="19"/>
        <v/>
      </c>
      <c r="BB10" s="14" t="str">
        <f>IFERROR(VLOOKUP(BA10,INSTRUCTION!$I$1:$J$101,2),"")</f>
        <v/>
      </c>
      <c r="BC10" s="15" t="str">
        <f t="shared" si="6"/>
        <v/>
      </c>
      <c r="BD10" s="15" t="str">
        <f>IF(C10=0,"",TAB!I10)</f>
        <v/>
      </c>
      <c r="BE10" s="15" t="str">
        <f>IFERROR(VLOOKUP(BD10,INSTRUCTION!$D$2:$E$18,2,FALSE),"")</f>
        <v/>
      </c>
      <c r="BF10" s="15" t="str">
        <f t="shared" si="20"/>
        <v/>
      </c>
      <c r="BG10" s="15" t="str">
        <f>IFERROR(VLOOKUP($G10,TAB!$J:$BB,MATCH($BD10,TAB!$1:$1,0)-9,FALSE),"")</f>
        <v/>
      </c>
      <c r="BH10" s="15" t="str">
        <f>IF(BG10="AB",IFERROR(VLOOKUP($G10,TAB!$J:$BB,MATCH($BD10,TAB!$1:$1,0)-8,FALSE),""),"NA")</f>
        <v>NA</v>
      </c>
      <c r="BI10" s="15" t="str">
        <f>IFERROR(VLOOKUP($G10,TAB!$J:$BB,MATCH($BD10,TAB!$1:$1,0)-7,FALSE),"")</f>
        <v/>
      </c>
      <c r="BJ10" s="15" t="str">
        <f>IFERROR(VLOOKUP($G10,TAB!$J:$BB,MATCH($BD10,TAB!$1:$1,0)-6,FALSE),"")</f>
        <v/>
      </c>
      <c r="BK10" s="15" t="str">
        <f t="shared" si="21"/>
        <v/>
      </c>
      <c r="BL10" s="14" t="str">
        <f>IFERROR(VLOOKUP(BK10,INSTRUCTION!$I$1:$J$101,2),"")</f>
        <v/>
      </c>
      <c r="BM10" s="15" t="str">
        <f t="shared" si="7"/>
        <v/>
      </c>
      <c r="BN10" s="15" t="str">
        <f t="shared" si="22"/>
        <v/>
      </c>
      <c r="BO10" s="15" t="str">
        <f>IFERROR(SUMPRODUCT(LARGE((J10,S10,AC10,AM10,AW10,BG10),{1,2,3,4,5})),"")</f>
        <v/>
      </c>
      <c r="BP10" s="15" t="str">
        <f>IFERROR(SUMPRODUCT(LARGE((K10,U10,AE10,AO10,AY10,BI10),{1,2,3,4,5})),"")</f>
        <v/>
      </c>
      <c r="BQ10" s="15" t="str">
        <f>IF(BP10=0,"N.A.",IFERROR(SUMPRODUCT(LARGE((N10,W10,AG10,AQ10,BA10,BK10),{1,2,3,4,5})),""))</f>
        <v/>
      </c>
      <c r="BR10" s="15" t="str">
        <f t="shared" si="23"/>
        <v/>
      </c>
      <c r="BS10" s="15" t="str">
        <f t="shared" si="24"/>
        <v/>
      </c>
      <c r="BT10" s="15" t="str">
        <f t="shared" si="25"/>
        <v>N.A.</v>
      </c>
      <c r="BU10" s="15" t="str">
        <f t="shared" si="26"/>
        <v>N.A.</v>
      </c>
      <c r="BV10" s="15" t="str">
        <f t="shared" si="8"/>
        <v>N.A.</v>
      </c>
      <c r="BW10" s="34" t="str">
        <f t="shared" si="27"/>
        <v>N.A.</v>
      </c>
      <c r="BX10" s="15" t="str">
        <f t="shared" si="9"/>
        <v>N.A.</v>
      </c>
      <c r="BY10" s="15" t="str">
        <f t="shared" si="28"/>
        <v>N.A.</v>
      </c>
      <c r="BZ10" s="15" t="str">
        <f t="shared" si="31"/>
        <v>FAILED</v>
      </c>
      <c r="CA10" s="20" t="str">
        <f t="shared" si="29"/>
        <v/>
      </c>
      <c r="CB10" s="16">
        <f t="shared" si="30"/>
        <v>0</v>
      </c>
    </row>
    <row r="11" spans="1:80" x14ac:dyDescent="0.3">
      <c r="A11" s="49">
        <v>9</v>
      </c>
      <c r="B11" s="15">
        <f>TAB!A11</f>
        <v>0</v>
      </c>
      <c r="C11" s="15">
        <f>TAB!B11</f>
        <v>0</v>
      </c>
      <c r="D11" s="14" t="str">
        <f>IF(C11=0,"",TAB!C11)</f>
        <v/>
      </c>
      <c r="E11" s="14" t="str">
        <f>IF(C11=0,"",TAB!D11)</f>
        <v/>
      </c>
      <c r="F11" s="36" t="str">
        <f>IF(C11=0,"",TAB!E11)</f>
        <v/>
      </c>
      <c r="G11" s="14" t="str">
        <f>IF(C11=0,"",TAB!J11)</f>
        <v/>
      </c>
      <c r="H11" s="15" t="str">
        <f t="shared" si="10"/>
        <v/>
      </c>
      <c r="I11" s="15" t="str">
        <f t="shared" si="32"/>
        <v/>
      </c>
      <c r="J11" s="15" t="str">
        <f>IFERROR(VLOOKUP($G11,TAB!$J:$BB,2,FALSE),"")</f>
        <v/>
      </c>
      <c r="K11" s="15" t="str">
        <f>IF(J11="AB",IFERROR(VLOOKUP($G11,TAB!$J:$BB,3,FALSE),""),"NA")</f>
        <v>NA</v>
      </c>
      <c r="L11" s="15" t="str">
        <f>IFERROR(VLOOKUP($G11,TAB!$J:$BB,4,FALSE),"")</f>
        <v/>
      </c>
      <c r="M11" s="15" t="str">
        <f>IFERROR(VLOOKUP($G11,TAB!$J:$BB,5,FALSE),"")</f>
        <v/>
      </c>
      <c r="N11" s="15" t="str">
        <f t="shared" si="0"/>
        <v/>
      </c>
      <c r="O11" s="14" t="str">
        <f>IFERROR(VLOOKUP(N11,INSTRUCTION!$I$1:$J$101,2),"")</f>
        <v/>
      </c>
      <c r="P11" s="15" t="str">
        <f t="shared" si="1"/>
        <v/>
      </c>
      <c r="Q11" s="15" t="str">
        <f t="shared" si="12"/>
        <v/>
      </c>
      <c r="R11" s="15" t="str">
        <f t="shared" si="13"/>
        <v/>
      </c>
      <c r="S11" s="15" t="str">
        <f>IFERROR(VLOOKUP($G11,TAB!$J:$BB,6,FALSE),"")</f>
        <v/>
      </c>
      <c r="T11" s="15" t="str">
        <f>IF(S11="AB",IFERROR(VLOOKUP($G11,TAB!$J:$BB,7,FALSE),""),"NA")</f>
        <v>NA</v>
      </c>
      <c r="U11" s="15" t="str">
        <f>IFERROR(VLOOKUP($G11,TAB!$J:$BB,8,FALSE),"")</f>
        <v/>
      </c>
      <c r="V11" s="15" t="str">
        <f>IFERROR(VLOOKUP($G11,TAB!$J:$BB,9,FALSE),"")</f>
        <v/>
      </c>
      <c r="W11" s="15" t="str">
        <f t="shared" si="14"/>
        <v/>
      </c>
      <c r="X11" s="14" t="str">
        <f>IFERROR(VLOOKUP(W11,INSTRUCTION!$I$1:$J$101,2),"")</f>
        <v/>
      </c>
      <c r="Y11" s="15" t="str">
        <f t="shared" si="2"/>
        <v/>
      </c>
      <c r="Z11" s="14" t="str">
        <f>IF(C11=0,"",TAB!F11)</f>
        <v/>
      </c>
      <c r="AA11" s="15" t="str">
        <f>IFERROR(VLOOKUP(Z11,INSTRUCTION!$D$2:$E$18,2,FALSE),"")</f>
        <v/>
      </c>
      <c r="AB11" s="15" t="str">
        <f t="shared" si="15"/>
        <v/>
      </c>
      <c r="AC11" s="15" t="str">
        <f>IFERROR(VLOOKUP($G11,TAB!$J:$BB,MATCH($Z11,TAB!$1:$1,0)-9,FALSE),"")</f>
        <v/>
      </c>
      <c r="AD11" s="15" t="str">
        <f>IF(AC11="AB",IFERROR(VLOOKUP($G11,TAB!$J:$BB,MATCH($Z11,TAB!$1:$1,0)-8,FALSE),""),"NA")</f>
        <v>NA</v>
      </c>
      <c r="AE11" s="15" t="str">
        <f>IFERROR(VLOOKUP($G11,TAB!$J:$BB,MATCH($Z11,TAB!$1:$1,0)-7,FALSE),"")</f>
        <v/>
      </c>
      <c r="AF11" s="15" t="str">
        <f>IFERROR(VLOOKUP($G11,TAB!$J:$BB,MATCH($Z11,TAB!$1:$1,0)-6,FALSE),"")</f>
        <v/>
      </c>
      <c r="AG11" s="15" t="str">
        <f t="shared" si="16"/>
        <v/>
      </c>
      <c r="AH11" s="14" t="str">
        <f>IFERROR(VLOOKUP(AG11,INSTRUCTION!$I$1:$J$101,2),"")</f>
        <v/>
      </c>
      <c r="AI11" s="15" t="str">
        <f t="shared" si="3"/>
        <v/>
      </c>
      <c r="AJ11" s="15" t="str">
        <f>IF(C11=0,"",TAB!G11)</f>
        <v/>
      </c>
      <c r="AK11" s="15" t="str">
        <f>IFERROR(VLOOKUP(AJ11,INSTRUCTION!$D$2:$E$18,2,FALSE),"")</f>
        <v/>
      </c>
      <c r="AL11" s="15" t="str">
        <f t="shared" si="17"/>
        <v/>
      </c>
      <c r="AM11" s="15" t="str">
        <f>IFERROR(VLOOKUP($G11,TAB!$J:$BB,MATCH($AJ11,TAB!$1:$1,0)-9,FALSE),"")</f>
        <v/>
      </c>
      <c r="AN11" s="15" t="str">
        <f>IF(AM11="AB",IFERROR(VLOOKUP($G11,TAB!$J:$BB,MATCH($AJ11,TAB!$1:$1,0)-8,FALSE),""),"NA")</f>
        <v>NA</v>
      </c>
      <c r="AO11" s="15" t="str">
        <f>IFERROR(VLOOKUP($G11,TAB!$J:$BB,MATCH($AJ11,TAB!$1:$1,0)-7,FALSE),"")</f>
        <v/>
      </c>
      <c r="AP11" s="15" t="str">
        <f>IFERROR(VLOOKUP($G11,TAB!$J:$BB,MATCH($AJ11,TAB!$1:$1,0)-6,FALSE),"")</f>
        <v/>
      </c>
      <c r="AQ11" s="15" t="str">
        <f t="shared" si="4"/>
        <v/>
      </c>
      <c r="AR11" s="14" t="str">
        <f>IFERROR(VLOOKUP(AQ11,INSTRUCTION!$I$1:$J$101,2),"")</f>
        <v/>
      </c>
      <c r="AS11" s="15" t="str">
        <f t="shared" si="5"/>
        <v/>
      </c>
      <c r="AT11" s="15" t="str">
        <f>IF(C11=0,"",TAB!H11)</f>
        <v/>
      </c>
      <c r="AU11" s="15" t="str">
        <f>IFERROR(VLOOKUP(AT11,INSTRUCTION!$D$2:$E$18,2,FALSE),"")</f>
        <v/>
      </c>
      <c r="AV11" s="15" t="str">
        <f t="shared" si="18"/>
        <v/>
      </c>
      <c r="AW11" s="15" t="str">
        <f>IFERROR(VLOOKUP($G11,TAB!$J:$BB,MATCH($AT11,TAB!$1:$1,0)-9,FALSE),"")</f>
        <v/>
      </c>
      <c r="AX11" s="15" t="str">
        <f>IF(AW11="AB",IFERROR(VLOOKUP($G11,TAB!$J:$BB,MATCH($AT11,TAB!$1:$1,0)-8,FALSE),""),"NA")</f>
        <v>NA</v>
      </c>
      <c r="AY11" s="15" t="str">
        <f>IFERROR(VLOOKUP($G11,TAB!$J:$BB,MATCH($AT11,TAB!$1:$1,0)-7,FALSE),"")</f>
        <v/>
      </c>
      <c r="AZ11" s="15" t="str">
        <f>IFERROR(VLOOKUP($G11,TAB!$J:$BB,MATCH($AT11,TAB!$1:$1,0)-6,FALSE),"")</f>
        <v/>
      </c>
      <c r="BA11" s="15" t="str">
        <f t="shared" si="19"/>
        <v/>
      </c>
      <c r="BB11" s="14" t="str">
        <f>IFERROR(VLOOKUP(BA11,INSTRUCTION!$I$1:$J$101,2),"")</f>
        <v/>
      </c>
      <c r="BC11" s="15" t="str">
        <f t="shared" si="6"/>
        <v/>
      </c>
      <c r="BD11" s="15" t="str">
        <f>IF(C11=0,"",TAB!I11)</f>
        <v/>
      </c>
      <c r="BE11" s="15" t="str">
        <f>IFERROR(VLOOKUP(BD11,INSTRUCTION!$D$2:$E$18,2,FALSE),"")</f>
        <v/>
      </c>
      <c r="BF11" s="15" t="str">
        <f t="shared" si="20"/>
        <v/>
      </c>
      <c r="BG11" s="15" t="str">
        <f>IFERROR(VLOOKUP($G11,TAB!$J:$BB,MATCH($BD11,TAB!$1:$1,0)-9,FALSE),"")</f>
        <v/>
      </c>
      <c r="BH11" s="15" t="str">
        <f>IF(BG11="AB",IFERROR(VLOOKUP($G11,TAB!$J:$BB,MATCH($BD11,TAB!$1:$1,0)-8,FALSE),""),"NA")</f>
        <v>NA</v>
      </c>
      <c r="BI11" s="15" t="str">
        <f>IFERROR(VLOOKUP($G11,TAB!$J:$BB,MATCH($BD11,TAB!$1:$1,0)-7,FALSE),"")</f>
        <v/>
      </c>
      <c r="BJ11" s="15" t="str">
        <f>IFERROR(VLOOKUP($G11,TAB!$J:$BB,MATCH($BD11,TAB!$1:$1,0)-6,FALSE),"")</f>
        <v/>
      </c>
      <c r="BK11" s="15" t="str">
        <f t="shared" si="21"/>
        <v/>
      </c>
      <c r="BL11" s="14" t="str">
        <f>IFERROR(VLOOKUP(BK11,INSTRUCTION!$I$1:$J$101,2),"")</f>
        <v/>
      </c>
      <c r="BM11" s="15" t="str">
        <f t="shared" si="7"/>
        <v/>
      </c>
      <c r="BN11" s="15" t="str">
        <f t="shared" si="22"/>
        <v/>
      </c>
      <c r="BO11" s="15" t="str">
        <f>IFERROR(SUMPRODUCT(LARGE((J11,S11,AC11,AM11,AW11,BG11),{1,2,3,4,5})),"")</f>
        <v/>
      </c>
      <c r="BP11" s="15" t="str">
        <f>IFERROR(SUMPRODUCT(LARGE((K11,U11,AE11,AO11,AY11,BI11),{1,2,3,4,5})),"")</f>
        <v/>
      </c>
      <c r="BQ11" s="15" t="str">
        <f>IF(BP11=0,"N.A.",IFERROR(SUMPRODUCT(LARGE((N11,W11,AG11,AQ11,BA11,BK11),{1,2,3,4,5})),""))</f>
        <v/>
      </c>
      <c r="BR11" s="15" t="str">
        <f t="shared" si="23"/>
        <v/>
      </c>
      <c r="BS11" s="15" t="str">
        <f t="shared" si="24"/>
        <v/>
      </c>
      <c r="BT11" s="15" t="str">
        <f t="shared" si="25"/>
        <v>N.A.</v>
      </c>
      <c r="BU11" s="15" t="str">
        <f t="shared" si="26"/>
        <v>N.A.</v>
      </c>
      <c r="BV11" s="15" t="str">
        <f t="shared" si="8"/>
        <v>N.A.</v>
      </c>
      <c r="BW11" s="34" t="str">
        <f t="shared" si="27"/>
        <v>N.A.</v>
      </c>
      <c r="BX11" s="15" t="str">
        <f t="shared" si="9"/>
        <v>N.A.</v>
      </c>
      <c r="BY11" s="15" t="str">
        <f t="shared" si="28"/>
        <v>N.A.</v>
      </c>
      <c r="BZ11" s="15" t="str">
        <f t="shared" si="31"/>
        <v>FAILED</v>
      </c>
      <c r="CA11" s="20" t="str">
        <f t="shared" si="29"/>
        <v/>
      </c>
      <c r="CB11" s="16">
        <f t="shared" si="30"/>
        <v>0</v>
      </c>
    </row>
    <row r="12" spans="1:80" x14ac:dyDescent="0.3">
      <c r="A12" s="49">
        <v>10</v>
      </c>
      <c r="B12" s="15">
        <f>TAB!A12</f>
        <v>0</v>
      </c>
      <c r="C12" s="15">
        <f>TAB!B12</f>
        <v>0</v>
      </c>
      <c r="D12" s="14" t="str">
        <f>IF(C12=0,"",TAB!C12)</f>
        <v/>
      </c>
      <c r="E12" s="14" t="str">
        <f>IF(C12=0,"",TAB!D12)</f>
        <v/>
      </c>
      <c r="F12" s="36" t="str">
        <f>IF(C12=0,"",TAB!E12)</f>
        <v/>
      </c>
      <c r="G12" s="14" t="str">
        <f>IF(C12=0,"",TAB!J12)</f>
        <v/>
      </c>
      <c r="H12" s="15" t="str">
        <f t="shared" si="10"/>
        <v/>
      </c>
      <c r="I12" s="15" t="str">
        <f t="shared" si="32"/>
        <v/>
      </c>
      <c r="J12" s="15" t="str">
        <f>IFERROR(VLOOKUP($G12,TAB!$J:$BB,2,FALSE),"")</f>
        <v/>
      </c>
      <c r="K12" s="15" t="str">
        <f>IF(J12="AB",IFERROR(VLOOKUP($G12,TAB!$J:$BB,3,FALSE),""),"NA")</f>
        <v>NA</v>
      </c>
      <c r="L12" s="15" t="str">
        <f>IFERROR(VLOOKUP($G12,TAB!$J:$BB,4,FALSE),"")</f>
        <v/>
      </c>
      <c r="M12" s="15" t="str">
        <f>IFERROR(VLOOKUP($G12,TAB!$J:$BB,5,FALSE),"")</f>
        <v/>
      </c>
      <c r="N12" s="15" t="str">
        <f t="shared" si="0"/>
        <v/>
      </c>
      <c r="O12" s="14" t="str">
        <f>IFERROR(VLOOKUP(N12,INSTRUCTION!$I$1:$J$101,2),"")</f>
        <v/>
      </c>
      <c r="P12" s="15" t="str">
        <f t="shared" si="1"/>
        <v/>
      </c>
      <c r="Q12" s="15" t="str">
        <f t="shared" si="12"/>
        <v/>
      </c>
      <c r="R12" s="15" t="str">
        <f t="shared" si="13"/>
        <v/>
      </c>
      <c r="S12" s="15" t="str">
        <f>IFERROR(VLOOKUP($G12,TAB!$J:$BB,6,FALSE),"")</f>
        <v/>
      </c>
      <c r="T12" s="15" t="str">
        <f>IF(S12="AB",IFERROR(VLOOKUP($G12,TAB!$J:$BB,7,FALSE),""),"NA")</f>
        <v>NA</v>
      </c>
      <c r="U12" s="15" t="str">
        <f>IFERROR(VLOOKUP($G12,TAB!$J:$BB,8,FALSE),"")</f>
        <v/>
      </c>
      <c r="V12" s="15" t="str">
        <f>IFERROR(VLOOKUP($G12,TAB!$J:$BB,9,FALSE),"")</f>
        <v/>
      </c>
      <c r="W12" s="15" t="str">
        <f t="shared" si="14"/>
        <v/>
      </c>
      <c r="X12" s="14" t="str">
        <f>IFERROR(VLOOKUP(W12,INSTRUCTION!$I$1:$J$101,2),"")</f>
        <v/>
      </c>
      <c r="Y12" s="15" t="str">
        <f t="shared" si="2"/>
        <v/>
      </c>
      <c r="Z12" s="14" t="str">
        <f>IF(C12=0,"",TAB!F12)</f>
        <v/>
      </c>
      <c r="AA12" s="15" t="str">
        <f>IFERROR(VLOOKUP(Z12,INSTRUCTION!$D$2:$E$18,2,FALSE),"")</f>
        <v/>
      </c>
      <c r="AB12" s="15" t="str">
        <f t="shared" si="15"/>
        <v/>
      </c>
      <c r="AC12" s="15" t="str">
        <f>IFERROR(VLOOKUP($G12,TAB!$J:$BB,MATCH($Z12,TAB!$1:$1,0)-9,FALSE),"")</f>
        <v/>
      </c>
      <c r="AD12" s="15" t="str">
        <f>IF(AC12="AB",IFERROR(VLOOKUP($G12,TAB!$J:$BB,MATCH($Z12,TAB!$1:$1,0)-8,FALSE),""),"NA")</f>
        <v>NA</v>
      </c>
      <c r="AE12" s="15" t="str">
        <f>IFERROR(VLOOKUP($G12,TAB!$J:$BB,MATCH($Z12,TAB!$1:$1,0)-7,FALSE),"")</f>
        <v/>
      </c>
      <c r="AF12" s="15" t="str">
        <f>IFERROR(VLOOKUP($G12,TAB!$J:$BB,MATCH($Z12,TAB!$1:$1,0)-6,FALSE),"")</f>
        <v/>
      </c>
      <c r="AG12" s="15" t="str">
        <f t="shared" si="16"/>
        <v/>
      </c>
      <c r="AH12" s="14" t="str">
        <f>IFERROR(VLOOKUP(AG12,INSTRUCTION!$I$1:$J$101,2),"")</f>
        <v/>
      </c>
      <c r="AI12" s="15" t="str">
        <f t="shared" si="3"/>
        <v/>
      </c>
      <c r="AJ12" s="15" t="str">
        <f>IF(C12=0,"",TAB!G12)</f>
        <v/>
      </c>
      <c r="AK12" s="15" t="str">
        <f>IFERROR(VLOOKUP(AJ12,INSTRUCTION!$D$2:$E$18,2,FALSE),"")</f>
        <v/>
      </c>
      <c r="AL12" s="15" t="str">
        <f t="shared" si="17"/>
        <v/>
      </c>
      <c r="AM12" s="15" t="str">
        <f>IFERROR(VLOOKUP($G12,TAB!$J:$BB,MATCH($AJ12,TAB!$1:$1,0)-9,FALSE),"")</f>
        <v/>
      </c>
      <c r="AN12" s="15" t="str">
        <f>IF(AM12="AB",IFERROR(VLOOKUP($G12,TAB!$J:$BB,MATCH($AJ12,TAB!$1:$1,0)-8,FALSE),""),"NA")</f>
        <v>NA</v>
      </c>
      <c r="AO12" s="15" t="str">
        <f>IFERROR(VLOOKUP($G12,TAB!$J:$BB,MATCH($AJ12,TAB!$1:$1,0)-7,FALSE),"")</f>
        <v/>
      </c>
      <c r="AP12" s="15" t="str">
        <f>IFERROR(VLOOKUP($G12,TAB!$J:$BB,MATCH($AJ12,TAB!$1:$1,0)-6,FALSE),"")</f>
        <v/>
      </c>
      <c r="AQ12" s="15" t="str">
        <f t="shared" si="4"/>
        <v/>
      </c>
      <c r="AR12" s="14" t="str">
        <f>IFERROR(VLOOKUP(AQ12,INSTRUCTION!$I$1:$J$101,2),"")</f>
        <v/>
      </c>
      <c r="AS12" s="15" t="str">
        <f t="shared" si="5"/>
        <v/>
      </c>
      <c r="AT12" s="15" t="str">
        <f>IF(C12=0,"",TAB!H12)</f>
        <v/>
      </c>
      <c r="AU12" s="15" t="str">
        <f>IFERROR(VLOOKUP(AT12,INSTRUCTION!$D$2:$E$18,2,FALSE),"")</f>
        <v/>
      </c>
      <c r="AV12" s="15" t="str">
        <f t="shared" si="18"/>
        <v/>
      </c>
      <c r="AW12" s="15" t="str">
        <f>IFERROR(VLOOKUP($G12,TAB!$J:$BB,MATCH($AT12,TAB!$1:$1,0)-9,FALSE),"")</f>
        <v/>
      </c>
      <c r="AX12" s="15" t="str">
        <f>IF(AW12="AB",IFERROR(VLOOKUP($G12,TAB!$J:$BB,MATCH($AT12,TAB!$1:$1,0)-8,FALSE),""),"NA")</f>
        <v>NA</v>
      </c>
      <c r="AY12" s="15" t="str">
        <f>IFERROR(VLOOKUP($G12,TAB!$J:$BB,MATCH($AT12,TAB!$1:$1,0)-7,FALSE),"")</f>
        <v/>
      </c>
      <c r="AZ12" s="15" t="str">
        <f>IFERROR(VLOOKUP($G12,TAB!$J:$BB,MATCH($AT12,TAB!$1:$1,0)-6,FALSE),"")</f>
        <v/>
      </c>
      <c r="BA12" s="15" t="str">
        <f t="shared" si="19"/>
        <v/>
      </c>
      <c r="BB12" s="14" t="str">
        <f>IFERROR(VLOOKUP(BA12,INSTRUCTION!$I$1:$J$101,2),"")</f>
        <v/>
      </c>
      <c r="BC12" s="15" t="str">
        <f t="shared" si="6"/>
        <v/>
      </c>
      <c r="BD12" s="15" t="str">
        <f>IF(C12=0,"",TAB!I12)</f>
        <v/>
      </c>
      <c r="BE12" s="15" t="str">
        <f>IFERROR(VLOOKUP(BD12,INSTRUCTION!$D$2:$E$18,2,FALSE),"")</f>
        <v/>
      </c>
      <c r="BF12" s="15" t="str">
        <f t="shared" si="20"/>
        <v/>
      </c>
      <c r="BG12" s="15" t="str">
        <f>IFERROR(VLOOKUP($G12,TAB!$J:$BB,MATCH($BD12,TAB!$1:$1,0)-9,FALSE),"")</f>
        <v/>
      </c>
      <c r="BH12" s="15" t="str">
        <f>IF(BG12="AB",IFERROR(VLOOKUP($G12,TAB!$J:$BB,MATCH($BD12,TAB!$1:$1,0)-8,FALSE),""),"NA")</f>
        <v>NA</v>
      </c>
      <c r="BI12" s="15" t="str">
        <f>IFERROR(VLOOKUP($G12,TAB!$J:$BB,MATCH($BD12,TAB!$1:$1,0)-7,FALSE),"")</f>
        <v/>
      </c>
      <c r="BJ12" s="15" t="str">
        <f>IFERROR(VLOOKUP($G12,TAB!$J:$BB,MATCH($BD12,TAB!$1:$1,0)-6,FALSE),"")</f>
        <v/>
      </c>
      <c r="BK12" s="15" t="str">
        <f t="shared" si="21"/>
        <v/>
      </c>
      <c r="BL12" s="14" t="str">
        <f>IFERROR(VLOOKUP(BK12,INSTRUCTION!$I$1:$J$101,2),"")</f>
        <v/>
      </c>
      <c r="BM12" s="15" t="str">
        <f t="shared" si="7"/>
        <v/>
      </c>
      <c r="BN12" s="15" t="str">
        <f t="shared" si="22"/>
        <v/>
      </c>
      <c r="BO12" s="15" t="str">
        <f>IFERROR(SUMPRODUCT(LARGE((J12,S12,AC12,AM12,AW12,BG12),{1,2,3,4,5})),"")</f>
        <v/>
      </c>
      <c r="BP12" s="15" t="str">
        <f>IFERROR(SUMPRODUCT(LARGE((K12,U12,AE12,AO12,AY12,BI12),{1,2,3,4,5})),"")</f>
        <v/>
      </c>
      <c r="BQ12" s="15" t="str">
        <f>IF(BP12=0,"N.A.",IFERROR(SUMPRODUCT(LARGE((N12,W12,AG12,AQ12,BA12,BK12),{1,2,3,4,5})),""))</f>
        <v/>
      </c>
      <c r="BR12" s="15" t="str">
        <f t="shared" si="23"/>
        <v/>
      </c>
      <c r="BS12" s="15" t="str">
        <f t="shared" si="24"/>
        <v/>
      </c>
      <c r="BT12" s="15" t="str">
        <f t="shared" si="25"/>
        <v>N.A.</v>
      </c>
      <c r="BU12" s="15" t="str">
        <f t="shared" si="26"/>
        <v>N.A.</v>
      </c>
      <c r="BV12" s="15" t="str">
        <f t="shared" si="8"/>
        <v>N.A.</v>
      </c>
      <c r="BW12" s="34" t="str">
        <f t="shared" si="27"/>
        <v>N.A.</v>
      </c>
      <c r="BX12" s="15" t="str">
        <f t="shared" si="9"/>
        <v>N.A.</v>
      </c>
      <c r="BY12" s="15" t="str">
        <f t="shared" si="28"/>
        <v>N.A.</v>
      </c>
      <c r="BZ12" s="15" t="str">
        <f t="shared" si="31"/>
        <v>FAILED</v>
      </c>
      <c r="CA12" s="20" t="str">
        <f t="shared" si="29"/>
        <v/>
      </c>
      <c r="CB12" s="16">
        <f t="shared" si="30"/>
        <v>0</v>
      </c>
    </row>
    <row r="13" spans="1:80" x14ac:dyDescent="0.3">
      <c r="A13" s="49">
        <v>11</v>
      </c>
      <c r="B13" s="15">
        <f>TAB!A13</f>
        <v>0</v>
      </c>
      <c r="C13" s="15">
        <f>TAB!B13</f>
        <v>0</v>
      </c>
      <c r="D13" s="14" t="str">
        <f>IF(C13=0,"",TAB!C13)</f>
        <v/>
      </c>
      <c r="E13" s="14" t="str">
        <f>IF(C13=0,"",TAB!D13)</f>
        <v/>
      </c>
      <c r="F13" s="36" t="str">
        <f>IF(C13=0,"",TAB!E13)</f>
        <v/>
      </c>
      <c r="G13" s="14" t="str">
        <f>IF(C13=0,"",TAB!J13)</f>
        <v/>
      </c>
      <c r="H13" s="15" t="str">
        <f t="shared" si="10"/>
        <v/>
      </c>
      <c r="I13" s="15" t="str">
        <f t="shared" si="32"/>
        <v/>
      </c>
      <c r="J13" s="15" t="str">
        <f>IFERROR(VLOOKUP($G13,TAB!$J:$BB,2,FALSE),"")</f>
        <v/>
      </c>
      <c r="K13" s="15" t="str">
        <f>IF(J13="AB",IFERROR(VLOOKUP($G13,TAB!$J:$BB,3,FALSE),""),"NA")</f>
        <v>NA</v>
      </c>
      <c r="L13" s="15" t="str">
        <f>IFERROR(VLOOKUP($G13,TAB!$J:$BB,4,FALSE),"")</f>
        <v/>
      </c>
      <c r="M13" s="15" t="str">
        <f>IFERROR(VLOOKUP($G13,TAB!$J:$BB,5,FALSE),"")</f>
        <v/>
      </c>
      <c r="N13" s="15" t="str">
        <f t="shared" si="0"/>
        <v/>
      </c>
      <c r="O13" s="14" t="str">
        <f>IFERROR(VLOOKUP(N13,INSTRUCTION!$I$1:$J$101,2),"")</f>
        <v/>
      </c>
      <c r="P13" s="15" t="str">
        <f t="shared" si="1"/>
        <v/>
      </c>
      <c r="Q13" s="15" t="str">
        <f t="shared" si="12"/>
        <v/>
      </c>
      <c r="R13" s="15" t="str">
        <f t="shared" si="13"/>
        <v/>
      </c>
      <c r="S13" s="15" t="str">
        <f>IFERROR(VLOOKUP($G13,TAB!$J:$BB,6,FALSE),"")</f>
        <v/>
      </c>
      <c r="T13" s="15" t="str">
        <f>IF(S13="AB",IFERROR(VLOOKUP($G13,TAB!$J:$BB,7,FALSE),""),"NA")</f>
        <v>NA</v>
      </c>
      <c r="U13" s="15" t="str">
        <f>IFERROR(VLOOKUP($G13,TAB!$J:$BB,8,FALSE),"")</f>
        <v/>
      </c>
      <c r="V13" s="15" t="str">
        <f>IFERROR(VLOOKUP($G13,TAB!$J:$BB,9,FALSE),"")</f>
        <v/>
      </c>
      <c r="W13" s="15" t="str">
        <f t="shared" si="14"/>
        <v/>
      </c>
      <c r="X13" s="14" t="str">
        <f>IFERROR(VLOOKUP(W13,INSTRUCTION!$I$1:$J$101,2),"")</f>
        <v/>
      </c>
      <c r="Y13" s="15" t="str">
        <f t="shared" si="2"/>
        <v/>
      </c>
      <c r="Z13" s="14" t="str">
        <f>IF(C13=0,"",TAB!F13)</f>
        <v/>
      </c>
      <c r="AA13" s="15" t="str">
        <f>IFERROR(VLOOKUP(Z13,INSTRUCTION!$D$2:$E$18,2,FALSE),"")</f>
        <v/>
      </c>
      <c r="AB13" s="15" t="str">
        <f t="shared" si="15"/>
        <v/>
      </c>
      <c r="AC13" s="15" t="str">
        <f>IFERROR(VLOOKUP($G13,TAB!$J:$BB,MATCH($Z13,TAB!$1:$1,0)-9,FALSE),"")</f>
        <v/>
      </c>
      <c r="AD13" s="15" t="str">
        <f>IF(AC13="AB",IFERROR(VLOOKUP($G13,TAB!$J:$BB,MATCH($Z13,TAB!$1:$1,0)-8,FALSE),""),"NA")</f>
        <v>NA</v>
      </c>
      <c r="AE13" s="15" t="str">
        <f>IFERROR(VLOOKUP($G13,TAB!$J:$BB,MATCH($Z13,TAB!$1:$1,0)-7,FALSE),"")</f>
        <v/>
      </c>
      <c r="AF13" s="15" t="str">
        <f>IFERROR(VLOOKUP($G13,TAB!$J:$BB,MATCH($Z13,TAB!$1:$1,0)-6,FALSE),"")</f>
        <v/>
      </c>
      <c r="AG13" s="15" t="str">
        <f t="shared" si="16"/>
        <v/>
      </c>
      <c r="AH13" s="14" t="str">
        <f>IFERROR(VLOOKUP(AG13,INSTRUCTION!$I$1:$J$101,2),"")</f>
        <v/>
      </c>
      <c r="AI13" s="15" t="str">
        <f t="shared" si="3"/>
        <v/>
      </c>
      <c r="AJ13" s="15" t="str">
        <f>IF(C13=0,"",TAB!G13)</f>
        <v/>
      </c>
      <c r="AK13" s="15" t="str">
        <f>IFERROR(VLOOKUP(AJ13,INSTRUCTION!$D$2:$E$18,2,FALSE),"")</f>
        <v/>
      </c>
      <c r="AL13" s="15" t="str">
        <f t="shared" si="17"/>
        <v/>
      </c>
      <c r="AM13" s="15" t="str">
        <f>IFERROR(VLOOKUP($G13,TAB!$J:$BB,MATCH($AJ13,TAB!$1:$1,0)-9,FALSE),"")</f>
        <v/>
      </c>
      <c r="AN13" s="15" t="str">
        <f>IF(AM13="AB",IFERROR(VLOOKUP($G13,TAB!$J:$BB,MATCH($AJ13,TAB!$1:$1,0)-8,FALSE),""),"NA")</f>
        <v>NA</v>
      </c>
      <c r="AO13" s="15" t="str">
        <f>IFERROR(VLOOKUP($G13,TAB!$J:$BB,MATCH($AJ13,TAB!$1:$1,0)-7,FALSE),"")</f>
        <v/>
      </c>
      <c r="AP13" s="15" t="str">
        <f>IFERROR(VLOOKUP($G13,TAB!$J:$BB,MATCH($AJ13,TAB!$1:$1,0)-6,FALSE),"")</f>
        <v/>
      </c>
      <c r="AQ13" s="15" t="str">
        <f t="shared" si="4"/>
        <v/>
      </c>
      <c r="AR13" s="14" t="str">
        <f>IFERROR(VLOOKUP(AQ13,INSTRUCTION!$I$1:$J$101,2),"")</f>
        <v/>
      </c>
      <c r="AS13" s="15" t="str">
        <f t="shared" si="5"/>
        <v/>
      </c>
      <c r="AT13" s="15" t="str">
        <f>IF(C13=0,"",TAB!H13)</f>
        <v/>
      </c>
      <c r="AU13" s="15" t="str">
        <f>IFERROR(VLOOKUP(AT13,INSTRUCTION!$D$2:$E$18,2,FALSE),"")</f>
        <v/>
      </c>
      <c r="AV13" s="15" t="str">
        <f t="shared" si="18"/>
        <v/>
      </c>
      <c r="AW13" s="15" t="str">
        <f>IFERROR(VLOOKUP($G13,TAB!$J:$BB,MATCH($AT13,TAB!$1:$1,0)-9,FALSE),"")</f>
        <v/>
      </c>
      <c r="AX13" s="15" t="str">
        <f>IF(AW13="AB",IFERROR(VLOOKUP($G13,TAB!$J:$BB,MATCH($AT13,TAB!$1:$1,0)-8,FALSE),""),"NA")</f>
        <v>NA</v>
      </c>
      <c r="AY13" s="15" t="str">
        <f>IFERROR(VLOOKUP($G13,TAB!$J:$BB,MATCH($AT13,TAB!$1:$1,0)-7,FALSE),"")</f>
        <v/>
      </c>
      <c r="AZ13" s="15" t="str">
        <f>IFERROR(VLOOKUP($G13,TAB!$J:$BB,MATCH($AT13,TAB!$1:$1,0)-6,FALSE),"")</f>
        <v/>
      </c>
      <c r="BA13" s="15" t="str">
        <f t="shared" si="19"/>
        <v/>
      </c>
      <c r="BB13" s="14" t="str">
        <f>IFERROR(VLOOKUP(BA13,INSTRUCTION!$I$1:$J$101,2),"")</f>
        <v/>
      </c>
      <c r="BC13" s="15" t="str">
        <f t="shared" si="6"/>
        <v/>
      </c>
      <c r="BD13" s="15" t="str">
        <f>IF(C13=0,"",TAB!I13)</f>
        <v/>
      </c>
      <c r="BE13" s="15" t="str">
        <f>IFERROR(VLOOKUP(BD13,INSTRUCTION!$D$2:$E$18,2,FALSE),"")</f>
        <v/>
      </c>
      <c r="BF13" s="15" t="str">
        <f t="shared" si="20"/>
        <v/>
      </c>
      <c r="BG13" s="15" t="str">
        <f>IFERROR(VLOOKUP($G13,TAB!$J:$BB,MATCH($BD13,TAB!$1:$1,0)-9,FALSE),"")</f>
        <v/>
      </c>
      <c r="BH13" s="15" t="str">
        <f>IF(BG13="AB",IFERROR(VLOOKUP($G13,TAB!$J:$BB,MATCH($BD13,TAB!$1:$1,0)-8,FALSE),""),"NA")</f>
        <v>NA</v>
      </c>
      <c r="BI13" s="15" t="str">
        <f>IFERROR(VLOOKUP($G13,TAB!$J:$BB,MATCH($BD13,TAB!$1:$1,0)-7,FALSE),"")</f>
        <v/>
      </c>
      <c r="BJ13" s="15" t="str">
        <f>IFERROR(VLOOKUP($G13,TAB!$J:$BB,MATCH($BD13,TAB!$1:$1,0)-6,FALSE),"")</f>
        <v/>
      </c>
      <c r="BK13" s="15" t="str">
        <f t="shared" si="21"/>
        <v/>
      </c>
      <c r="BL13" s="14" t="str">
        <f>IFERROR(VLOOKUP(BK13,INSTRUCTION!$I$1:$J$101,2),"")</f>
        <v/>
      </c>
      <c r="BM13" s="15" t="str">
        <f t="shared" si="7"/>
        <v/>
      </c>
      <c r="BN13" s="15" t="str">
        <f t="shared" si="22"/>
        <v/>
      </c>
      <c r="BO13" s="15" t="str">
        <f>IFERROR(SUMPRODUCT(LARGE((J13,S13,AC13,AM13,AW13,BG13),{1,2,3,4,5})),"")</f>
        <v/>
      </c>
      <c r="BP13" s="15" t="str">
        <f>IFERROR(SUMPRODUCT(LARGE((K13,U13,AE13,AO13,AY13,BI13),{1,2,3,4,5})),"")</f>
        <v/>
      </c>
      <c r="BQ13" s="15" t="str">
        <f>IF(BP13=0,"N.A.",IFERROR(SUMPRODUCT(LARGE((N13,W13,AG13,AQ13,BA13,BK13),{1,2,3,4,5})),""))</f>
        <v/>
      </c>
      <c r="BR13" s="15" t="str">
        <f t="shared" si="23"/>
        <v/>
      </c>
      <c r="BS13" s="15" t="str">
        <f t="shared" si="24"/>
        <v/>
      </c>
      <c r="BT13" s="15" t="str">
        <f t="shared" si="25"/>
        <v>N.A.</v>
      </c>
      <c r="BU13" s="15" t="str">
        <f t="shared" si="26"/>
        <v>N.A.</v>
      </c>
      <c r="BV13" s="15" t="str">
        <f t="shared" si="8"/>
        <v>N.A.</v>
      </c>
      <c r="BW13" s="34" t="str">
        <f t="shared" si="27"/>
        <v>N.A.</v>
      </c>
      <c r="BX13" s="15" t="str">
        <f t="shared" si="9"/>
        <v>N.A.</v>
      </c>
      <c r="BY13" s="15" t="str">
        <f t="shared" si="28"/>
        <v>N.A.</v>
      </c>
      <c r="BZ13" s="15" t="str">
        <f t="shared" si="31"/>
        <v>FAILED</v>
      </c>
      <c r="CA13" s="20" t="str">
        <f t="shared" si="29"/>
        <v/>
      </c>
      <c r="CB13" s="16">
        <f t="shared" si="30"/>
        <v>0</v>
      </c>
    </row>
    <row r="14" spans="1:80" x14ac:dyDescent="0.3">
      <c r="A14" s="49">
        <v>12</v>
      </c>
      <c r="B14" s="15">
        <f>TAB!A14</f>
        <v>0</v>
      </c>
      <c r="C14" s="15">
        <f>TAB!B14</f>
        <v>0</v>
      </c>
      <c r="D14" s="14" t="str">
        <f>IF(C14=0,"",TAB!C14)</f>
        <v/>
      </c>
      <c r="E14" s="14" t="str">
        <f>IF(C14=0,"",TAB!D14)</f>
        <v/>
      </c>
      <c r="F14" s="36" t="str">
        <f>IF(C14=0,"",TAB!E14)</f>
        <v/>
      </c>
      <c r="G14" s="14" t="str">
        <f>IF(C14=0,"",TAB!J14)</f>
        <v/>
      </c>
      <c r="H14" s="15" t="str">
        <f t="shared" si="10"/>
        <v/>
      </c>
      <c r="I14" s="15" t="str">
        <f t="shared" si="32"/>
        <v/>
      </c>
      <c r="J14" s="15" t="str">
        <f>IFERROR(VLOOKUP($G14,TAB!$J:$BB,2,FALSE),"")</f>
        <v/>
      </c>
      <c r="K14" s="15" t="str">
        <f>IF(J14="AB",IFERROR(VLOOKUP($G14,TAB!$J:$BB,3,FALSE),""),"NA")</f>
        <v>NA</v>
      </c>
      <c r="L14" s="15" t="str">
        <f>IFERROR(VLOOKUP($G14,TAB!$J:$BB,4,FALSE),"")</f>
        <v/>
      </c>
      <c r="M14" s="15" t="str">
        <f>IFERROR(VLOOKUP($G14,TAB!$J:$BB,5,FALSE),"")</f>
        <v/>
      </c>
      <c r="N14" s="15" t="str">
        <f t="shared" si="0"/>
        <v/>
      </c>
      <c r="O14" s="14" t="str">
        <f>IFERROR(VLOOKUP(N14,INSTRUCTION!$I$1:$J$101,2),"")</f>
        <v/>
      </c>
      <c r="P14" s="15" t="str">
        <f t="shared" si="1"/>
        <v/>
      </c>
      <c r="Q14" s="15" t="str">
        <f t="shared" si="12"/>
        <v/>
      </c>
      <c r="R14" s="15" t="str">
        <f t="shared" si="13"/>
        <v/>
      </c>
      <c r="S14" s="15" t="str">
        <f>IFERROR(VLOOKUP($G14,TAB!$J:$BB,6,FALSE),"")</f>
        <v/>
      </c>
      <c r="T14" s="15" t="str">
        <f>IF(S14="AB",IFERROR(VLOOKUP($G14,TAB!$J:$BB,7,FALSE),""),"NA")</f>
        <v>NA</v>
      </c>
      <c r="U14" s="15" t="str">
        <f>IFERROR(VLOOKUP($G14,TAB!$J:$BB,8,FALSE),"")</f>
        <v/>
      </c>
      <c r="V14" s="15" t="str">
        <f>IFERROR(VLOOKUP($G14,TAB!$J:$BB,9,FALSE),"")</f>
        <v/>
      </c>
      <c r="W14" s="15" t="str">
        <f t="shared" si="14"/>
        <v/>
      </c>
      <c r="X14" s="14" t="str">
        <f>IFERROR(VLOOKUP(W14,INSTRUCTION!$I$1:$J$101,2),"")</f>
        <v/>
      </c>
      <c r="Y14" s="15" t="str">
        <f t="shared" si="2"/>
        <v/>
      </c>
      <c r="Z14" s="14" t="str">
        <f>IF(C14=0,"",TAB!F14)</f>
        <v/>
      </c>
      <c r="AA14" s="15" t="str">
        <f>IFERROR(VLOOKUP(Z14,INSTRUCTION!$D$2:$E$18,2,FALSE),"")</f>
        <v/>
      </c>
      <c r="AB14" s="15" t="str">
        <f t="shared" si="15"/>
        <v/>
      </c>
      <c r="AC14" s="15" t="str">
        <f>IFERROR(VLOOKUP($G14,TAB!$J:$BB,MATCH($Z14,TAB!$1:$1,0)-9,FALSE),"")</f>
        <v/>
      </c>
      <c r="AD14" s="15" t="str">
        <f>IF(AC14="AB",IFERROR(VLOOKUP($G14,TAB!$J:$BB,MATCH($Z14,TAB!$1:$1,0)-8,FALSE),""),"NA")</f>
        <v>NA</v>
      </c>
      <c r="AE14" s="15" t="str">
        <f>IFERROR(VLOOKUP($G14,TAB!$J:$BB,MATCH($Z14,TAB!$1:$1,0)-7,FALSE),"")</f>
        <v/>
      </c>
      <c r="AF14" s="15" t="str">
        <f>IFERROR(VLOOKUP($G14,TAB!$J:$BB,MATCH($Z14,TAB!$1:$1,0)-6,FALSE),"")</f>
        <v/>
      </c>
      <c r="AG14" s="15" t="str">
        <f t="shared" si="16"/>
        <v/>
      </c>
      <c r="AH14" s="14" t="str">
        <f>IFERROR(VLOOKUP(AG14,INSTRUCTION!$I$1:$J$101,2),"")</f>
        <v/>
      </c>
      <c r="AI14" s="15" t="str">
        <f t="shared" si="3"/>
        <v/>
      </c>
      <c r="AJ14" s="15" t="str">
        <f>IF(C14=0,"",TAB!G14)</f>
        <v/>
      </c>
      <c r="AK14" s="15" t="str">
        <f>IFERROR(VLOOKUP(AJ14,INSTRUCTION!$D$2:$E$18,2,FALSE),"")</f>
        <v/>
      </c>
      <c r="AL14" s="15" t="str">
        <f t="shared" si="17"/>
        <v/>
      </c>
      <c r="AM14" s="15" t="str">
        <f>IFERROR(VLOOKUP($G14,TAB!$J:$BB,MATCH($AJ14,TAB!$1:$1,0)-9,FALSE),"")</f>
        <v/>
      </c>
      <c r="AN14" s="15" t="str">
        <f>IF(AM14="AB",IFERROR(VLOOKUP($G14,TAB!$J:$BB,MATCH($AJ14,TAB!$1:$1,0)-8,FALSE),""),"NA")</f>
        <v>NA</v>
      </c>
      <c r="AO14" s="15" t="str">
        <f>IFERROR(VLOOKUP($G14,TAB!$J:$BB,MATCH($AJ14,TAB!$1:$1,0)-7,FALSE),"")</f>
        <v/>
      </c>
      <c r="AP14" s="15" t="str">
        <f>IFERROR(VLOOKUP($G14,TAB!$J:$BB,MATCH($AJ14,TAB!$1:$1,0)-6,FALSE),"")</f>
        <v/>
      </c>
      <c r="AQ14" s="15" t="str">
        <f t="shared" si="4"/>
        <v/>
      </c>
      <c r="AR14" s="14" t="str">
        <f>IFERROR(VLOOKUP(AQ14,INSTRUCTION!$I$1:$J$101,2),"")</f>
        <v/>
      </c>
      <c r="AS14" s="15" t="str">
        <f t="shared" si="5"/>
        <v/>
      </c>
      <c r="AT14" s="15" t="str">
        <f>IF(C14=0,"",TAB!H14)</f>
        <v/>
      </c>
      <c r="AU14" s="15" t="str">
        <f>IFERROR(VLOOKUP(AT14,INSTRUCTION!$D$2:$E$18,2,FALSE),"")</f>
        <v/>
      </c>
      <c r="AV14" s="15" t="str">
        <f t="shared" si="18"/>
        <v/>
      </c>
      <c r="AW14" s="15" t="str">
        <f>IFERROR(VLOOKUP($G14,TAB!$J:$BB,MATCH($AT14,TAB!$1:$1,0)-9,FALSE),"")</f>
        <v/>
      </c>
      <c r="AX14" s="15" t="str">
        <f>IF(AW14="AB",IFERROR(VLOOKUP($G14,TAB!$J:$BB,MATCH($AT14,TAB!$1:$1,0)-8,FALSE),""),"NA")</f>
        <v>NA</v>
      </c>
      <c r="AY14" s="15" t="str">
        <f>IFERROR(VLOOKUP($G14,TAB!$J:$BB,MATCH($AT14,TAB!$1:$1,0)-7,FALSE),"")</f>
        <v/>
      </c>
      <c r="AZ14" s="15" t="str">
        <f>IFERROR(VLOOKUP($G14,TAB!$J:$BB,MATCH($AT14,TAB!$1:$1,0)-6,FALSE),"")</f>
        <v/>
      </c>
      <c r="BA14" s="15" t="str">
        <f t="shared" si="19"/>
        <v/>
      </c>
      <c r="BB14" s="14" t="str">
        <f>IFERROR(VLOOKUP(BA14,INSTRUCTION!$I$1:$J$101,2),"")</f>
        <v/>
      </c>
      <c r="BC14" s="15" t="str">
        <f t="shared" si="6"/>
        <v/>
      </c>
      <c r="BD14" s="15" t="str">
        <f>IF(C14=0,"",TAB!I14)</f>
        <v/>
      </c>
      <c r="BE14" s="15" t="str">
        <f>IFERROR(VLOOKUP(BD14,INSTRUCTION!$D$2:$E$18,2,FALSE),"")</f>
        <v/>
      </c>
      <c r="BF14" s="15" t="str">
        <f t="shared" si="20"/>
        <v/>
      </c>
      <c r="BG14" s="15" t="str">
        <f>IFERROR(VLOOKUP($G14,TAB!$J:$BB,MATCH($BD14,TAB!$1:$1,0)-9,FALSE),"")</f>
        <v/>
      </c>
      <c r="BH14" s="15" t="str">
        <f>IF(BG14="AB",IFERROR(VLOOKUP($G14,TAB!$J:$BB,MATCH($BD14,TAB!$1:$1,0)-8,FALSE),""),"NA")</f>
        <v>NA</v>
      </c>
      <c r="BI14" s="15" t="str">
        <f>IFERROR(VLOOKUP($G14,TAB!$J:$BB,MATCH($BD14,TAB!$1:$1,0)-7,FALSE),"")</f>
        <v/>
      </c>
      <c r="BJ14" s="15" t="str">
        <f>IFERROR(VLOOKUP($G14,TAB!$J:$BB,MATCH($BD14,TAB!$1:$1,0)-6,FALSE),"")</f>
        <v/>
      </c>
      <c r="BK14" s="15" t="str">
        <f t="shared" si="21"/>
        <v/>
      </c>
      <c r="BL14" s="14" t="str">
        <f>IFERROR(VLOOKUP(BK14,INSTRUCTION!$I$1:$J$101,2),"")</f>
        <v/>
      </c>
      <c r="BM14" s="15" t="str">
        <f t="shared" si="7"/>
        <v/>
      </c>
      <c r="BN14" s="15" t="str">
        <f t="shared" si="22"/>
        <v/>
      </c>
      <c r="BO14" s="15" t="str">
        <f>IFERROR(SUMPRODUCT(LARGE((J14,S14,AC14,AM14,AW14,BG14),{1,2,3,4,5})),"")</f>
        <v/>
      </c>
      <c r="BP14" s="15" t="str">
        <f>IFERROR(SUMPRODUCT(LARGE((K14,U14,AE14,AO14,AY14,BI14),{1,2,3,4,5})),"")</f>
        <v/>
      </c>
      <c r="BQ14" s="15" t="str">
        <f>IF(BP14=0,"N.A.",IFERROR(SUMPRODUCT(LARGE((N14,W14,AG14,AQ14,BA14,BK14),{1,2,3,4,5})),""))</f>
        <v/>
      </c>
      <c r="BR14" s="15" t="str">
        <f t="shared" si="23"/>
        <v/>
      </c>
      <c r="BS14" s="15" t="str">
        <f t="shared" si="24"/>
        <v/>
      </c>
      <c r="BT14" s="15" t="str">
        <f t="shared" si="25"/>
        <v>N.A.</v>
      </c>
      <c r="BU14" s="15" t="str">
        <f t="shared" si="26"/>
        <v>N.A.</v>
      </c>
      <c r="BV14" s="15" t="str">
        <f t="shared" si="8"/>
        <v>N.A.</v>
      </c>
      <c r="BW14" s="34" t="str">
        <f t="shared" si="27"/>
        <v>N.A.</v>
      </c>
      <c r="BX14" s="15" t="str">
        <f t="shared" si="9"/>
        <v>N.A.</v>
      </c>
      <c r="BY14" s="15" t="str">
        <f t="shared" si="28"/>
        <v>N.A.</v>
      </c>
      <c r="BZ14" s="15" t="str">
        <f t="shared" si="31"/>
        <v>FAILED</v>
      </c>
      <c r="CA14" s="20" t="str">
        <f t="shared" si="29"/>
        <v/>
      </c>
      <c r="CB14" s="16">
        <f t="shared" si="30"/>
        <v>0</v>
      </c>
    </row>
    <row r="15" spans="1:80" x14ac:dyDescent="0.3">
      <c r="A15" s="49">
        <v>13</v>
      </c>
      <c r="B15" s="15">
        <f>TAB!A15</f>
        <v>0</v>
      </c>
      <c r="C15" s="15">
        <f>TAB!B15</f>
        <v>0</v>
      </c>
      <c r="D15" s="14" t="str">
        <f>IF(C15=0,"",TAB!C15)</f>
        <v/>
      </c>
      <c r="E15" s="14" t="str">
        <f>IF(C15=0,"",TAB!D15)</f>
        <v/>
      </c>
      <c r="F15" s="36" t="str">
        <f>IF(C15=0,"",TAB!E15)</f>
        <v/>
      </c>
      <c r="G15" s="14" t="str">
        <f>IF(C15=0,"",TAB!J15)</f>
        <v/>
      </c>
      <c r="H15" s="15" t="str">
        <f t="shared" si="10"/>
        <v/>
      </c>
      <c r="I15" s="15" t="str">
        <f t="shared" si="32"/>
        <v/>
      </c>
      <c r="J15" s="15" t="str">
        <f>IFERROR(VLOOKUP($G15,TAB!$J:$BB,2,FALSE),"")</f>
        <v/>
      </c>
      <c r="K15" s="15" t="str">
        <f>IF(J15="AB",IFERROR(VLOOKUP($G15,TAB!$J:$BB,3,FALSE),""),"NA")</f>
        <v>NA</v>
      </c>
      <c r="L15" s="15" t="str">
        <f>IFERROR(VLOOKUP($G15,TAB!$J:$BB,4,FALSE),"")</f>
        <v/>
      </c>
      <c r="M15" s="15" t="str">
        <f>IFERROR(VLOOKUP($G15,TAB!$J:$BB,5,FALSE),"")</f>
        <v/>
      </c>
      <c r="N15" s="15" t="str">
        <f t="shared" si="0"/>
        <v/>
      </c>
      <c r="O15" s="14" t="str">
        <f>IFERROR(VLOOKUP(N15,INSTRUCTION!$I$1:$J$101,2),"")</f>
        <v/>
      </c>
      <c r="P15" s="15" t="str">
        <f t="shared" si="1"/>
        <v/>
      </c>
      <c r="Q15" s="15" t="str">
        <f t="shared" si="12"/>
        <v/>
      </c>
      <c r="R15" s="15" t="str">
        <f t="shared" si="13"/>
        <v/>
      </c>
      <c r="S15" s="15" t="str">
        <f>IFERROR(VLOOKUP($G15,TAB!$J:$BB,6,FALSE),"")</f>
        <v/>
      </c>
      <c r="T15" s="15" t="str">
        <f>IF(S15="AB",IFERROR(VLOOKUP($G15,TAB!$J:$BB,7,FALSE),""),"NA")</f>
        <v>NA</v>
      </c>
      <c r="U15" s="15" t="str">
        <f>IFERROR(VLOOKUP($G15,TAB!$J:$BB,8,FALSE),"")</f>
        <v/>
      </c>
      <c r="V15" s="15" t="str">
        <f>IFERROR(VLOOKUP($G15,TAB!$J:$BB,9,FALSE),"")</f>
        <v/>
      </c>
      <c r="W15" s="15" t="str">
        <f t="shared" si="14"/>
        <v/>
      </c>
      <c r="X15" s="14" t="str">
        <f>IFERROR(VLOOKUP(W15,INSTRUCTION!$I$1:$J$101,2),"")</f>
        <v/>
      </c>
      <c r="Y15" s="15" t="str">
        <f t="shared" si="2"/>
        <v/>
      </c>
      <c r="Z15" s="14" t="str">
        <f>IF(C15=0,"",TAB!F15)</f>
        <v/>
      </c>
      <c r="AA15" s="15" t="str">
        <f>IFERROR(VLOOKUP(Z15,INSTRUCTION!$D$2:$E$18,2,FALSE),"")</f>
        <v/>
      </c>
      <c r="AB15" s="15" t="str">
        <f t="shared" si="15"/>
        <v/>
      </c>
      <c r="AC15" s="15" t="str">
        <f>IFERROR(VLOOKUP($G15,TAB!$J:$BB,MATCH($Z15,TAB!$1:$1,0)-9,FALSE),"")</f>
        <v/>
      </c>
      <c r="AD15" s="15" t="str">
        <f>IF(AC15="AB",IFERROR(VLOOKUP($G15,TAB!$J:$BB,MATCH($Z15,TAB!$1:$1,0)-8,FALSE),""),"NA")</f>
        <v>NA</v>
      </c>
      <c r="AE15" s="15" t="str">
        <f>IFERROR(VLOOKUP($G15,TAB!$J:$BB,MATCH($Z15,TAB!$1:$1,0)-7,FALSE),"")</f>
        <v/>
      </c>
      <c r="AF15" s="15" t="str">
        <f>IFERROR(VLOOKUP($G15,TAB!$J:$BB,MATCH($Z15,TAB!$1:$1,0)-6,FALSE),"")</f>
        <v/>
      </c>
      <c r="AG15" s="15" t="str">
        <f t="shared" si="16"/>
        <v/>
      </c>
      <c r="AH15" s="14" t="str">
        <f>IFERROR(VLOOKUP(AG15,INSTRUCTION!$I$1:$J$101,2),"")</f>
        <v/>
      </c>
      <c r="AI15" s="15" t="str">
        <f t="shared" si="3"/>
        <v/>
      </c>
      <c r="AJ15" s="15" t="str">
        <f>IF(C15=0,"",TAB!G15)</f>
        <v/>
      </c>
      <c r="AK15" s="15" t="str">
        <f>IFERROR(VLOOKUP(AJ15,INSTRUCTION!$D$2:$E$18,2,FALSE),"")</f>
        <v/>
      </c>
      <c r="AL15" s="15" t="str">
        <f t="shared" si="17"/>
        <v/>
      </c>
      <c r="AM15" s="15" t="str">
        <f>IFERROR(VLOOKUP($G15,TAB!$J:$BB,MATCH($AJ15,TAB!$1:$1,0)-9,FALSE),"")</f>
        <v/>
      </c>
      <c r="AN15" s="15" t="str">
        <f>IF(AM15="AB",IFERROR(VLOOKUP($G15,TAB!$J:$BB,MATCH($AJ15,TAB!$1:$1,0)-8,FALSE),""),"NA")</f>
        <v>NA</v>
      </c>
      <c r="AO15" s="15" t="str">
        <f>IFERROR(VLOOKUP($G15,TAB!$J:$BB,MATCH($AJ15,TAB!$1:$1,0)-7,FALSE),"")</f>
        <v/>
      </c>
      <c r="AP15" s="15" t="str">
        <f>IFERROR(VLOOKUP($G15,TAB!$J:$BB,MATCH($AJ15,TAB!$1:$1,0)-6,FALSE),"")</f>
        <v/>
      </c>
      <c r="AQ15" s="15" t="str">
        <f t="shared" si="4"/>
        <v/>
      </c>
      <c r="AR15" s="14" t="str">
        <f>IFERROR(VLOOKUP(AQ15,INSTRUCTION!$I$1:$J$101,2),"")</f>
        <v/>
      </c>
      <c r="AS15" s="15" t="str">
        <f t="shared" si="5"/>
        <v/>
      </c>
      <c r="AT15" s="15" t="str">
        <f>IF(C15=0,"",TAB!H15)</f>
        <v/>
      </c>
      <c r="AU15" s="15" t="str">
        <f>IFERROR(VLOOKUP(AT15,INSTRUCTION!$D$2:$E$18,2,FALSE),"")</f>
        <v/>
      </c>
      <c r="AV15" s="15" t="str">
        <f t="shared" si="18"/>
        <v/>
      </c>
      <c r="AW15" s="15" t="str">
        <f>IFERROR(VLOOKUP($G15,TAB!$J:$BB,MATCH($AT15,TAB!$1:$1,0)-9,FALSE),"")</f>
        <v/>
      </c>
      <c r="AX15" s="15" t="str">
        <f>IF(AW15="AB",IFERROR(VLOOKUP($G15,TAB!$J:$BB,MATCH($AT15,TAB!$1:$1,0)-8,FALSE),""),"NA")</f>
        <v>NA</v>
      </c>
      <c r="AY15" s="15" t="str">
        <f>IFERROR(VLOOKUP($G15,TAB!$J:$BB,MATCH($AT15,TAB!$1:$1,0)-7,FALSE),"")</f>
        <v/>
      </c>
      <c r="AZ15" s="15" t="str">
        <f>IFERROR(VLOOKUP($G15,TAB!$J:$BB,MATCH($AT15,TAB!$1:$1,0)-6,FALSE),"")</f>
        <v/>
      </c>
      <c r="BA15" s="15" t="str">
        <f t="shared" si="19"/>
        <v/>
      </c>
      <c r="BB15" s="14" t="str">
        <f>IFERROR(VLOOKUP(BA15,INSTRUCTION!$I$1:$J$101,2),"")</f>
        <v/>
      </c>
      <c r="BC15" s="15" t="str">
        <f t="shared" si="6"/>
        <v/>
      </c>
      <c r="BD15" s="15" t="str">
        <f>IF(C15=0,"",TAB!I15)</f>
        <v/>
      </c>
      <c r="BE15" s="15" t="str">
        <f>IFERROR(VLOOKUP(BD15,INSTRUCTION!$D$2:$E$18,2,FALSE),"")</f>
        <v/>
      </c>
      <c r="BF15" s="15" t="str">
        <f t="shared" si="20"/>
        <v/>
      </c>
      <c r="BG15" s="15" t="str">
        <f>IFERROR(VLOOKUP($G15,TAB!$J:$BB,MATCH($BD15,TAB!$1:$1,0)-9,FALSE),"")</f>
        <v/>
      </c>
      <c r="BH15" s="15" t="str">
        <f>IF(BG15="AB",IFERROR(VLOOKUP($G15,TAB!$J:$BB,MATCH($BD15,TAB!$1:$1,0)-8,FALSE),""),"NA")</f>
        <v>NA</v>
      </c>
      <c r="BI15" s="15" t="str">
        <f>IFERROR(VLOOKUP($G15,TAB!$J:$BB,MATCH($BD15,TAB!$1:$1,0)-7,FALSE),"")</f>
        <v/>
      </c>
      <c r="BJ15" s="15" t="str">
        <f>IFERROR(VLOOKUP($G15,TAB!$J:$BB,MATCH($BD15,TAB!$1:$1,0)-6,FALSE),"")</f>
        <v/>
      </c>
      <c r="BK15" s="15" t="str">
        <f t="shared" si="21"/>
        <v/>
      </c>
      <c r="BL15" s="14" t="str">
        <f>IFERROR(VLOOKUP(BK15,INSTRUCTION!$I$1:$J$101,2),"")</f>
        <v/>
      </c>
      <c r="BM15" s="15" t="str">
        <f t="shared" si="7"/>
        <v/>
      </c>
      <c r="BN15" s="15" t="str">
        <f t="shared" si="22"/>
        <v/>
      </c>
      <c r="BO15" s="15" t="str">
        <f>IFERROR(SUMPRODUCT(LARGE((J15,S15,AC15,AM15,AW15,BG15),{1,2,3,4,5})),"")</f>
        <v/>
      </c>
      <c r="BP15" s="15" t="str">
        <f>IFERROR(SUMPRODUCT(LARGE((K15,U15,AE15,AO15,AY15,BI15),{1,2,3,4,5})),"")</f>
        <v/>
      </c>
      <c r="BQ15" s="15" t="str">
        <f>IF(BP15=0,"N.A.",IFERROR(SUMPRODUCT(LARGE((N15,W15,AG15,AQ15,BA15,BK15),{1,2,3,4,5})),""))</f>
        <v/>
      </c>
      <c r="BR15" s="15" t="str">
        <f t="shared" si="23"/>
        <v/>
      </c>
      <c r="BS15" s="15" t="str">
        <f t="shared" si="24"/>
        <v/>
      </c>
      <c r="BT15" s="15" t="str">
        <f t="shared" si="25"/>
        <v>N.A.</v>
      </c>
      <c r="BU15" s="15" t="str">
        <f t="shared" si="26"/>
        <v>N.A.</v>
      </c>
      <c r="BV15" s="15" t="str">
        <f t="shared" si="8"/>
        <v>N.A.</v>
      </c>
      <c r="BW15" s="34" t="str">
        <f t="shared" si="27"/>
        <v>N.A.</v>
      </c>
      <c r="BX15" s="15" t="str">
        <f t="shared" si="9"/>
        <v>N.A.</v>
      </c>
      <c r="BY15" s="15" t="str">
        <f t="shared" si="28"/>
        <v>N.A.</v>
      </c>
      <c r="BZ15" s="15" t="str">
        <f t="shared" si="31"/>
        <v>FAILED</v>
      </c>
      <c r="CA15" s="20" t="str">
        <f t="shared" si="29"/>
        <v/>
      </c>
      <c r="CB15" s="16">
        <f t="shared" si="30"/>
        <v>0</v>
      </c>
    </row>
    <row r="16" spans="1:80" x14ac:dyDescent="0.3">
      <c r="A16" s="49">
        <v>14</v>
      </c>
      <c r="B16" s="15">
        <f>TAB!A16</f>
        <v>0</v>
      </c>
      <c r="C16" s="15">
        <f>TAB!B16</f>
        <v>0</v>
      </c>
      <c r="D16" s="14" t="str">
        <f>IF(C16=0,"",TAB!C16)</f>
        <v/>
      </c>
      <c r="E16" s="14" t="str">
        <f>IF(C16=0,"",TAB!D16)</f>
        <v/>
      </c>
      <c r="F16" s="36" t="str">
        <f>IF(C16=0,"",TAB!E16)</f>
        <v/>
      </c>
      <c r="G16" s="14" t="str">
        <f>IF(C16=0,"",TAB!J16)</f>
        <v/>
      </c>
      <c r="H16" s="15" t="str">
        <f t="shared" si="10"/>
        <v/>
      </c>
      <c r="I16" s="15" t="str">
        <f t="shared" si="32"/>
        <v/>
      </c>
      <c r="J16" s="15" t="str">
        <f>IFERROR(VLOOKUP($G16,TAB!$J:$BB,2,FALSE),"")</f>
        <v/>
      </c>
      <c r="K16" s="15" t="str">
        <f>IF(J16="AB",IFERROR(VLOOKUP($G16,TAB!$J:$BB,3,FALSE),""),"NA")</f>
        <v>NA</v>
      </c>
      <c r="L16" s="15" t="str">
        <f>IFERROR(VLOOKUP($G16,TAB!$J:$BB,4,FALSE),"")</f>
        <v/>
      </c>
      <c r="M16" s="15" t="str">
        <f>IFERROR(VLOOKUP($G16,TAB!$J:$BB,5,FALSE),"")</f>
        <v/>
      </c>
      <c r="N16" s="15" t="str">
        <f t="shared" si="0"/>
        <v/>
      </c>
      <c r="O16" s="14" t="str">
        <f>IFERROR(VLOOKUP(N16,INSTRUCTION!$I$1:$J$101,2),"")</f>
        <v/>
      </c>
      <c r="P16" s="15" t="str">
        <f t="shared" si="1"/>
        <v/>
      </c>
      <c r="Q16" s="15" t="str">
        <f t="shared" si="12"/>
        <v/>
      </c>
      <c r="R16" s="15" t="str">
        <f t="shared" si="13"/>
        <v/>
      </c>
      <c r="S16" s="15" t="str">
        <f>IFERROR(VLOOKUP($G16,TAB!$J:$BB,6,FALSE),"")</f>
        <v/>
      </c>
      <c r="T16" s="15" t="str">
        <f>IF(S16="AB",IFERROR(VLOOKUP($G16,TAB!$J:$BB,7,FALSE),""),"NA")</f>
        <v>NA</v>
      </c>
      <c r="U16" s="15" t="str">
        <f>IFERROR(VLOOKUP($G16,TAB!$J:$BB,8,FALSE),"")</f>
        <v/>
      </c>
      <c r="V16" s="15" t="str">
        <f>IFERROR(VLOOKUP($G16,TAB!$J:$BB,9,FALSE),"")</f>
        <v/>
      </c>
      <c r="W16" s="15" t="str">
        <f t="shared" si="14"/>
        <v/>
      </c>
      <c r="X16" s="14" t="str">
        <f>IFERROR(VLOOKUP(W16,INSTRUCTION!$I$1:$J$101,2),"")</f>
        <v/>
      </c>
      <c r="Y16" s="15" t="str">
        <f t="shared" si="2"/>
        <v/>
      </c>
      <c r="Z16" s="14" t="str">
        <f>IF(C16=0,"",TAB!F16)</f>
        <v/>
      </c>
      <c r="AA16" s="15" t="str">
        <f>IFERROR(VLOOKUP(Z16,INSTRUCTION!$D$2:$E$18,2,FALSE),"")</f>
        <v/>
      </c>
      <c r="AB16" s="15" t="str">
        <f t="shared" si="15"/>
        <v/>
      </c>
      <c r="AC16" s="15" t="str">
        <f>IFERROR(VLOOKUP($G16,TAB!$J:$BB,MATCH($Z16,TAB!$1:$1,0)-9,FALSE),"")</f>
        <v/>
      </c>
      <c r="AD16" s="15" t="str">
        <f>IF(AC16="AB",IFERROR(VLOOKUP($G16,TAB!$J:$BB,MATCH($Z16,TAB!$1:$1,0)-8,FALSE),""),"NA")</f>
        <v>NA</v>
      </c>
      <c r="AE16" s="15" t="str">
        <f>IFERROR(VLOOKUP($G16,TAB!$J:$BB,MATCH($Z16,TAB!$1:$1,0)-7,FALSE),"")</f>
        <v/>
      </c>
      <c r="AF16" s="15" t="str">
        <f>IFERROR(VLOOKUP($G16,TAB!$J:$BB,MATCH($Z16,TAB!$1:$1,0)-6,FALSE),"")</f>
        <v/>
      </c>
      <c r="AG16" s="15" t="str">
        <f t="shared" si="16"/>
        <v/>
      </c>
      <c r="AH16" s="14" t="str">
        <f>IFERROR(VLOOKUP(AG16,INSTRUCTION!$I$1:$J$101,2),"")</f>
        <v/>
      </c>
      <c r="AI16" s="15" t="str">
        <f t="shared" si="3"/>
        <v/>
      </c>
      <c r="AJ16" s="15" t="str">
        <f>IF(C16=0,"",TAB!G16)</f>
        <v/>
      </c>
      <c r="AK16" s="15" t="str">
        <f>IFERROR(VLOOKUP(AJ16,INSTRUCTION!$D$2:$E$18,2,FALSE),"")</f>
        <v/>
      </c>
      <c r="AL16" s="15" t="str">
        <f t="shared" si="17"/>
        <v/>
      </c>
      <c r="AM16" s="15" t="str">
        <f>IFERROR(VLOOKUP($G16,TAB!$J:$BB,MATCH($AJ16,TAB!$1:$1,0)-9,FALSE),"")</f>
        <v/>
      </c>
      <c r="AN16" s="15" t="str">
        <f>IF(AM16="AB",IFERROR(VLOOKUP($G16,TAB!$J:$BB,MATCH($AJ16,TAB!$1:$1,0)-8,FALSE),""),"NA")</f>
        <v>NA</v>
      </c>
      <c r="AO16" s="15" t="str">
        <f>IFERROR(VLOOKUP($G16,TAB!$J:$BB,MATCH($AJ16,TAB!$1:$1,0)-7,FALSE),"")</f>
        <v/>
      </c>
      <c r="AP16" s="15" t="str">
        <f>IFERROR(VLOOKUP($G16,TAB!$J:$BB,MATCH($AJ16,TAB!$1:$1,0)-6,FALSE),"")</f>
        <v/>
      </c>
      <c r="AQ16" s="15" t="str">
        <f t="shared" si="4"/>
        <v/>
      </c>
      <c r="AR16" s="14" t="str">
        <f>IFERROR(VLOOKUP(AQ16,INSTRUCTION!$I$1:$J$101,2),"")</f>
        <v/>
      </c>
      <c r="AS16" s="15" t="str">
        <f t="shared" si="5"/>
        <v/>
      </c>
      <c r="AT16" s="15" t="str">
        <f>IF(C16=0,"",TAB!H16)</f>
        <v/>
      </c>
      <c r="AU16" s="15" t="str">
        <f>IFERROR(VLOOKUP(AT16,INSTRUCTION!$D$2:$E$18,2,FALSE),"")</f>
        <v/>
      </c>
      <c r="AV16" s="15" t="str">
        <f t="shared" si="18"/>
        <v/>
      </c>
      <c r="AW16" s="15" t="str">
        <f>IFERROR(VLOOKUP($G16,TAB!$J:$BB,MATCH($AT16,TAB!$1:$1,0)-9,FALSE),"")</f>
        <v/>
      </c>
      <c r="AX16" s="15" t="str">
        <f>IF(AW16="AB",IFERROR(VLOOKUP($G16,TAB!$J:$BB,MATCH($AT16,TAB!$1:$1,0)-8,FALSE),""),"NA")</f>
        <v>NA</v>
      </c>
      <c r="AY16" s="15" t="str">
        <f>IFERROR(VLOOKUP($G16,TAB!$J:$BB,MATCH($AT16,TAB!$1:$1,0)-7,FALSE),"")</f>
        <v/>
      </c>
      <c r="AZ16" s="15" t="str">
        <f>IFERROR(VLOOKUP($G16,TAB!$J:$BB,MATCH($AT16,TAB!$1:$1,0)-6,FALSE),"")</f>
        <v/>
      </c>
      <c r="BA16" s="15" t="str">
        <f t="shared" si="19"/>
        <v/>
      </c>
      <c r="BB16" s="14" t="str">
        <f>IFERROR(VLOOKUP(BA16,INSTRUCTION!$I$1:$J$101,2),"")</f>
        <v/>
      </c>
      <c r="BC16" s="15" t="str">
        <f t="shared" si="6"/>
        <v/>
      </c>
      <c r="BD16" s="15" t="str">
        <f>IF(C16=0,"",TAB!I16)</f>
        <v/>
      </c>
      <c r="BE16" s="15" t="str">
        <f>IFERROR(VLOOKUP(BD16,INSTRUCTION!$D$2:$E$18,2,FALSE),"")</f>
        <v/>
      </c>
      <c r="BF16" s="15" t="str">
        <f t="shared" si="20"/>
        <v/>
      </c>
      <c r="BG16" s="15" t="str">
        <f>IFERROR(VLOOKUP($G16,TAB!$J:$BB,MATCH($BD16,TAB!$1:$1,0)-9,FALSE),"")</f>
        <v/>
      </c>
      <c r="BH16" s="15" t="str">
        <f>IF(BG16="AB",IFERROR(VLOOKUP($G16,TAB!$J:$BB,MATCH($BD16,TAB!$1:$1,0)-8,FALSE),""),"NA")</f>
        <v>NA</v>
      </c>
      <c r="BI16" s="15" t="str">
        <f>IFERROR(VLOOKUP($G16,TAB!$J:$BB,MATCH($BD16,TAB!$1:$1,0)-7,FALSE),"")</f>
        <v/>
      </c>
      <c r="BJ16" s="15" t="str">
        <f>IFERROR(VLOOKUP($G16,TAB!$J:$BB,MATCH($BD16,TAB!$1:$1,0)-6,FALSE),"")</f>
        <v/>
      </c>
      <c r="BK16" s="15" t="str">
        <f t="shared" si="21"/>
        <v/>
      </c>
      <c r="BL16" s="14" t="str">
        <f>IFERROR(VLOOKUP(BK16,INSTRUCTION!$I$1:$J$101,2),"")</f>
        <v/>
      </c>
      <c r="BM16" s="15" t="str">
        <f t="shared" si="7"/>
        <v/>
      </c>
      <c r="BN16" s="15" t="str">
        <f t="shared" si="22"/>
        <v/>
      </c>
      <c r="BO16" s="15" t="str">
        <f>IFERROR(SUMPRODUCT(LARGE((J16,S16,AC16,AM16,AW16,BG16),{1,2,3,4,5})),"")</f>
        <v/>
      </c>
      <c r="BP16" s="15" t="str">
        <f>IFERROR(SUMPRODUCT(LARGE((K16,U16,AE16,AO16,AY16,BI16),{1,2,3,4,5})),"")</f>
        <v/>
      </c>
      <c r="BQ16" s="15" t="str">
        <f>IF(BP16=0,"N.A.",IFERROR(SUMPRODUCT(LARGE((N16,W16,AG16,AQ16,BA16,BK16),{1,2,3,4,5})),""))</f>
        <v/>
      </c>
      <c r="BR16" s="15" t="str">
        <f t="shared" si="23"/>
        <v/>
      </c>
      <c r="BS16" s="15" t="str">
        <f t="shared" si="24"/>
        <v/>
      </c>
      <c r="BT16" s="15" t="str">
        <f t="shared" si="25"/>
        <v>N.A.</v>
      </c>
      <c r="BU16" s="15" t="str">
        <f t="shared" si="26"/>
        <v>N.A.</v>
      </c>
      <c r="BV16" s="15" t="str">
        <f t="shared" si="8"/>
        <v>N.A.</v>
      </c>
      <c r="BW16" s="34" t="str">
        <f t="shared" si="27"/>
        <v>N.A.</v>
      </c>
      <c r="BX16" s="15" t="str">
        <f t="shared" si="9"/>
        <v>N.A.</v>
      </c>
      <c r="BY16" s="15" t="str">
        <f t="shared" si="28"/>
        <v>N.A.</v>
      </c>
      <c r="BZ16" s="15" t="str">
        <f t="shared" si="31"/>
        <v>FAILED</v>
      </c>
      <c r="CA16" s="20" t="str">
        <f t="shared" si="29"/>
        <v/>
      </c>
      <c r="CB16" s="16">
        <f t="shared" si="30"/>
        <v>0</v>
      </c>
    </row>
    <row r="17" spans="1:80" x14ac:dyDescent="0.3">
      <c r="A17" s="49">
        <v>15</v>
      </c>
      <c r="B17" s="15">
        <f>TAB!A17</f>
        <v>0</v>
      </c>
      <c r="C17" s="15">
        <f>TAB!B17</f>
        <v>0</v>
      </c>
      <c r="D17" s="14" t="str">
        <f>IF(C17=0,"",TAB!C17)</f>
        <v/>
      </c>
      <c r="E17" s="14" t="str">
        <f>IF(C17=0,"",TAB!D17)</f>
        <v/>
      </c>
      <c r="F17" s="36" t="str">
        <f>IF(C17=0,"",TAB!E17)</f>
        <v/>
      </c>
      <c r="G17" s="14" t="str">
        <f>IF(C17=0,"",TAB!J17)</f>
        <v/>
      </c>
      <c r="H17" s="15" t="str">
        <f t="shared" si="10"/>
        <v/>
      </c>
      <c r="I17" s="15" t="str">
        <f t="shared" si="32"/>
        <v/>
      </c>
      <c r="J17" s="15" t="str">
        <f>IFERROR(VLOOKUP($G17,TAB!$J:$BB,2,FALSE),"")</f>
        <v/>
      </c>
      <c r="K17" s="15" t="str">
        <f>IF(J17="AB",IFERROR(VLOOKUP($G17,TAB!$J:$BB,3,FALSE),""),"NA")</f>
        <v>NA</v>
      </c>
      <c r="L17" s="15" t="str">
        <f>IFERROR(VLOOKUP($G17,TAB!$J:$BB,4,FALSE),"")</f>
        <v/>
      </c>
      <c r="M17" s="15" t="str">
        <f>IFERROR(VLOOKUP($G17,TAB!$J:$BB,5,FALSE),"")</f>
        <v/>
      </c>
      <c r="N17" s="15" t="str">
        <f t="shared" si="0"/>
        <v/>
      </c>
      <c r="O17" s="14" t="str">
        <f>IFERROR(VLOOKUP(N17,INSTRUCTION!$I$1:$J$101,2),"")</f>
        <v/>
      </c>
      <c r="P17" s="15" t="str">
        <f t="shared" si="1"/>
        <v/>
      </c>
      <c r="Q17" s="15" t="str">
        <f t="shared" si="12"/>
        <v/>
      </c>
      <c r="R17" s="15" t="str">
        <f t="shared" si="13"/>
        <v/>
      </c>
      <c r="S17" s="15" t="str">
        <f>IFERROR(VLOOKUP($G17,TAB!$J:$BB,6,FALSE),"")</f>
        <v/>
      </c>
      <c r="T17" s="15" t="str">
        <f>IF(S17="AB",IFERROR(VLOOKUP($G17,TAB!$J:$BB,7,FALSE),""),"NA")</f>
        <v>NA</v>
      </c>
      <c r="U17" s="15" t="str">
        <f>IFERROR(VLOOKUP($G17,TAB!$J:$BB,8,FALSE),"")</f>
        <v/>
      </c>
      <c r="V17" s="15" t="str">
        <f>IFERROR(VLOOKUP($G17,TAB!$J:$BB,9,FALSE),"")</f>
        <v/>
      </c>
      <c r="W17" s="15" t="str">
        <f t="shared" si="14"/>
        <v/>
      </c>
      <c r="X17" s="14" t="str">
        <f>IFERROR(VLOOKUP(W17,INSTRUCTION!$I$1:$J$101,2),"")</f>
        <v/>
      </c>
      <c r="Y17" s="15" t="str">
        <f t="shared" si="2"/>
        <v/>
      </c>
      <c r="Z17" s="14" t="str">
        <f>IF(C17=0,"",TAB!F17)</f>
        <v/>
      </c>
      <c r="AA17" s="15" t="str">
        <f>IFERROR(VLOOKUP(Z17,INSTRUCTION!$D$2:$E$18,2,FALSE),"")</f>
        <v/>
      </c>
      <c r="AB17" s="15" t="str">
        <f t="shared" si="15"/>
        <v/>
      </c>
      <c r="AC17" s="15" t="str">
        <f>IFERROR(VLOOKUP($G17,TAB!$J:$BB,MATCH($Z17,TAB!$1:$1,0)-9,FALSE),"")</f>
        <v/>
      </c>
      <c r="AD17" s="15" t="str">
        <f>IF(AC17="AB",IFERROR(VLOOKUP($G17,TAB!$J:$BB,MATCH($Z17,TAB!$1:$1,0)-8,FALSE),""),"NA")</f>
        <v>NA</v>
      </c>
      <c r="AE17" s="15" t="str">
        <f>IFERROR(VLOOKUP($G17,TAB!$J:$BB,MATCH($Z17,TAB!$1:$1,0)-7,FALSE),"")</f>
        <v/>
      </c>
      <c r="AF17" s="15" t="str">
        <f>IFERROR(VLOOKUP($G17,TAB!$J:$BB,MATCH($Z17,TAB!$1:$1,0)-6,FALSE),"")</f>
        <v/>
      </c>
      <c r="AG17" s="15" t="str">
        <f t="shared" si="16"/>
        <v/>
      </c>
      <c r="AH17" s="14" t="str">
        <f>IFERROR(VLOOKUP(AG17,INSTRUCTION!$I$1:$J$101,2),"")</f>
        <v/>
      </c>
      <c r="AI17" s="15" t="str">
        <f t="shared" si="3"/>
        <v/>
      </c>
      <c r="AJ17" s="15" t="str">
        <f>IF(C17=0,"",TAB!G17)</f>
        <v/>
      </c>
      <c r="AK17" s="15" t="str">
        <f>IFERROR(VLOOKUP(AJ17,INSTRUCTION!$D$2:$E$18,2,FALSE),"")</f>
        <v/>
      </c>
      <c r="AL17" s="15" t="str">
        <f t="shared" si="17"/>
        <v/>
      </c>
      <c r="AM17" s="15" t="str">
        <f>IFERROR(VLOOKUP($G17,TAB!$J:$BB,MATCH($AJ17,TAB!$1:$1,0)-9,FALSE),"")</f>
        <v/>
      </c>
      <c r="AN17" s="15" t="str">
        <f>IF(AM17="AB",IFERROR(VLOOKUP($G17,TAB!$J:$BB,MATCH($AJ17,TAB!$1:$1,0)-8,FALSE),""),"NA")</f>
        <v>NA</v>
      </c>
      <c r="AO17" s="15" t="str">
        <f>IFERROR(VLOOKUP($G17,TAB!$J:$BB,MATCH($AJ17,TAB!$1:$1,0)-7,FALSE),"")</f>
        <v/>
      </c>
      <c r="AP17" s="15" t="str">
        <f>IFERROR(VLOOKUP($G17,TAB!$J:$BB,MATCH($AJ17,TAB!$1:$1,0)-6,FALSE),"")</f>
        <v/>
      </c>
      <c r="AQ17" s="15" t="str">
        <f t="shared" si="4"/>
        <v/>
      </c>
      <c r="AR17" s="14" t="str">
        <f>IFERROR(VLOOKUP(AQ17,INSTRUCTION!$I$1:$J$101,2),"")</f>
        <v/>
      </c>
      <c r="AS17" s="15" t="str">
        <f t="shared" si="5"/>
        <v/>
      </c>
      <c r="AT17" s="15" t="str">
        <f>IF(C17=0,"",TAB!H17)</f>
        <v/>
      </c>
      <c r="AU17" s="15" t="str">
        <f>IFERROR(VLOOKUP(AT17,INSTRUCTION!$D$2:$E$18,2,FALSE),"")</f>
        <v/>
      </c>
      <c r="AV17" s="15" t="str">
        <f t="shared" si="18"/>
        <v/>
      </c>
      <c r="AW17" s="15" t="str">
        <f>IFERROR(VLOOKUP($G17,TAB!$J:$BB,MATCH($AT17,TAB!$1:$1,0)-9,FALSE),"")</f>
        <v/>
      </c>
      <c r="AX17" s="15" t="str">
        <f>IF(AW17="AB",IFERROR(VLOOKUP($G17,TAB!$J:$BB,MATCH($AT17,TAB!$1:$1,0)-8,FALSE),""),"NA")</f>
        <v>NA</v>
      </c>
      <c r="AY17" s="15" t="str">
        <f>IFERROR(VLOOKUP($G17,TAB!$J:$BB,MATCH($AT17,TAB!$1:$1,0)-7,FALSE),"")</f>
        <v/>
      </c>
      <c r="AZ17" s="15" t="str">
        <f>IFERROR(VLOOKUP($G17,TAB!$J:$BB,MATCH($AT17,TAB!$1:$1,0)-6,FALSE),"")</f>
        <v/>
      </c>
      <c r="BA17" s="15" t="str">
        <f t="shared" si="19"/>
        <v/>
      </c>
      <c r="BB17" s="14" t="str">
        <f>IFERROR(VLOOKUP(BA17,INSTRUCTION!$I$1:$J$101,2),"")</f>
        <v/>
      </c>
      <c r="BC17" s="15" t="str">
        <f t="shared" si="6"/>
        <v/>
      </c>
      <c r="BD17" s="15" t="str">
        <f>IF(C17=0,"",TAB!I17)</f>
        <v/>
      </c>
      <c r="BE17" s="15" t="str">
        <f>IFERROR(VLOOKUP(BD17,INSTRUCTION!$D$2:$E$18,2,FALSE),"")</f>
        <v/>
      </c>
      <c r="BF17" s="15" t="str">
        <f t="shared" si="20"/>
        <v/>
      </c>
      <c r="BG17" s="15" t="str">
        <f>IFERROR(VLOOKUP($G17,TAB!$J:$BB,MATCH($BD17,TAB!$1:$1,0)-9,FALSE),"")</f>
        <v/>
      </c>
      <c r="BH17" s="15" t="str">
        <f>IF(BG17="AB",IFERROR(VLOOKUP($G17,TAB!$J:$BB,MATCH($BD17,TAB!$1:$1,0)-8,FALSE),""),"NA")</f>
        <v>NA</v>
      </c>
      <c r="BI17" s="15" t="str">
        <f>IFERROR(VLOOKUP($G17,TAB!$J:$BB,MATCH($BD17,TAB!$1:$1,0)-7,FALSE),"")</f>
        <v/>
      </c>
      <c r="BJ17" s="15" t="str">
        <f>IFERROR(VLOOKUP($G17,TAB!$J:$BB,MATCH($BD17,TAB!$1:$1,0)-6,FALSE),"")</f>
        <v/>
      </c>
      <c r="BK17" s="15" t="str">
        <f t="shared" si="21"/>
        <v/>
      </c>
      <c r="BL17" s="14" t="str">
        <f>IFERROR(VLOOKUP(BK17,INSTRUCTION!$I$1:$J$101,2),"")</f>
        <v/>
      </c>
      <c r="BM17" s="15" t="str">
        <f t="shared" si="7"/>
        <v/>
      </c>
      <c r="BN17" s="15" t="str">
        <f t="shared" si="22"/>
        <v/>
      </c>
      <c r="BO17" s="15" t="str">
        <f>IFERROR(SUMPRODUCT(LARGE((J17,S17,AC17,AM17,AW17,BG17),{1,2,3,4,5})),"")</f>
        <v/>
      </c>
      <c r="BP17" s="15" t="str">
        <f>IFERROR(SUMPRODUCT(LARGE((K17,U17,AE17,AO17,AY17,BI17),{1,2,3,4,5})),"")</f>
        <v/>
      </c>
      <c r="BQ17" s="15" t="str">
        <f>IF(BP17=0,"N.A.",IFERROR(SUMPRODUCT(LARGE((N17,W17,AG17,AQ17,BA17,BK17),{1,2,3,4,5})),""))</f>
        <v/>
      </c>
      <c r="BR17" s="15" t="str">
        <f t="shared" si="23"/>
        <v/>
      </c>
      <c r="BS17" s="15" t="str">
        <f t="shared" si="24"/>
        <v/>
      </c>
      <c r="BT17" s="15" t="str">
        <f t="shared" si="25"/>
        <v>N.A.</v>
      </c>
      <c r="BU17" s="15" t="str">
        <f t="shared" si="26"/>
        <v>N.A.</v>
      </c>
      <c r="BV17" s="15" t="str">
        <f t="shared" si="8"/>
        <v>N.A.</v>
      </c>
      <c r="BW17" s="34" t="str">
        <f t="shared" si="27"/>
        <v>N.A.</v>
      </c>
      <c r="BX17" s="15" t="str">
        <f t="shared" si="9"/>
        <v>N.A.</v>
      </c>
      <c r="BY17" s="15" t="str">
        <f t="shared" si="28"/>
        <v>N.A.</v>
      </c>
      <c r="BZ17" s="15" t="str">
        <f t="shared" si="31"/>
        <v>FAILED</v>
      </c>
      <c r="CA17" s="20" t="str">
        <f t="shared" si="29"/>
        <v/>
      </c>
      <c r="CB17" s="16">
        <f t="shared" si="30"/>
        <v>0</v>
      </c>
    </row>
    <row r="18" spans="1:80" x14ac:dyDescent="0.3">
      <c r="A18" s="49">
        <v>16</v>
      </c>
      <c r="B18" s="15">
        <f>TAB!A18</f>
        <v>0</v>
      </c>
      <c r="C18" s="15">
        <f>TAB!B18</f>
        <v>0</v>
      </c>
      <c r="D18" s="14" t="str">
        <f>IF(C18=0,"",TAB!C18)</f>
        <v/>
      </c>
      <c r="E18" s="14" t="str">
        <f>IF(C18=0,"",TAB!D18)</f>
        <v/>
      </c>
      <c r="F18" s="36" t="str">
        <f>IF(C18=0,"",TAB!E18)</f>
        <v/>
      </c>
      <c r="G18" s="14" t="str">
        <f>IF(C18=0,"",TAB!J18)</f>
        <v/>
      </c>
      <c r="H18" s="15" t="str">
        <f t="shared" si="10"/>
        <v/>
      </c>
      <c r="I18" s="15" t="str">
        <f t="shared" si="32"/>
        <v/>
      </c>
      <c r="J18" s="15" t="str">
        <f>IFERROR(VLOOKUP($G18,TAB!$J:$BB,2,FALSE),"")</f>
        <v/>
      </c>
      <c r="K18" s="15" t="str">
        <f>IF(J18="AB",IFERROR(VLOOKUP($G18,TAB!$J:$BB,3,FALSE),""),"NA")</f>
        <v>NA</v>
      </c>
      <c r="L18" s="15" t="str">
        <f>IFERROR(VLOOKUP($G18,TAB!$J:$BB,4,FALSE),"")</f>
        <v/>
      </c>
      <c r="M18" s="15" t="str">
        <f>IFERROR(VLOOKUP($G18,TAB!$J:$BB,5,FALSE),"")</f>
        <v/>
      </c>
      <c r="N18" s="15" t="str">
        <f t="shared" si="0"/>
        <v/>
      </c>
      <c r="O18" s="14" t="str">
        <f>IFERROR(VLOOKUP(N18,INSTRUCTION!$I$1:$J$101,2),"")</f>
        <v/>
      </c>
      <c r="P18" s="15" t="str">
        <f t="shared" si="1"/>
        <v/>
      </c>
      <c r="Q18" s="15" t="str">
        <f t="shared" si="12"/>
        <v/>
      </c>
      <c r="R18" s="15" t="str">
        <f t="shared" si="13"/>
        <v/>
      </c>
      <c r="S18" s="15" t="str">
        <f>IFERROR(VLOOKUP($G18,TAB!$J:$BB,6,FALSE),"")</f>
        <v/>
      </c>
      <c r="T18" s="15" t="str">
        <f>IF(S18="AB",IFERROR(VLOOKUP($G18,TAB!$J:$BB,7,FALSE),""),"NA")</f>
        <v>NA</v>
      </c>
      <c r="U18" s="15" t="str">
        <f>IFERROR(VLOOKUP($G18,TAB!$J:$BB,8,FALSE),"")</f>
        <v/>
      </c>
      <c r="V18" s="15" t="str">
        <f>IFERROR(VLOOKUP($G18,TAB!$J:$BB,9,FALSE),"")</f>
        <v/>
      </c>
      <c r="W18" s="15" t="str">
        <f t="shared" si="14"/>
        <v/>
      </c>
      <c r="X18" s="14" t="str">
        <f>IFERROR(VLOOKUP(W18,INSTRUCTION!$I$1:$J$101,2),"")</f>
        <v/>
      </c>
      <c r="Y18" s="15" t="str">
        <f t="shared" si="2"/>
        <v/>
      </c>
      <c r="Z18" s="14" t="str">
        <f>IF(C18=0,"",TAB!F18)</f>
        <v/>
      </c>
      <c r="AA18" s="15" t="str">
        <f>IFERROR(VLOOKUP(Z18,INSTRUCTION!$D$2:$E$18,2,FALSE),"")</f>
        <v/>
      </c>
      <c r="AB18" s="15" t="str">
        <f t="shared" si="15"/>
        <v/>
      </c>
      <c r="AC18" s="15" t="str">
        <f>IFERROR(VLOOKUP($G18,TAB!$J:$BB,MATCH($Z18,TAB!$1:$1,0)-9,FALSE),"")</f>
        <v/>
      </c>
      <c r="AD18" s="15" t="str">
        <f>IF(AC18="AB",IFERROR(VLOOKUP($G18,TAB!$J:$BB,MATCH($Z18,TAB!$1:$1,0)-8,FALSE),""),"NA")</f>
        <v>NA</v>
      </c>
      <c r="AE18" s="15" t="str">
        <f>IFERROR(VLOOKUP($G18,TAB!$J:$BB,MATCH($Z18,TAB!$1:$1,0)-7,FALSE),"")</f>
        <v/>
      </c>
      <c r="AF18" s="15" t="str">
        <f>IFERROR(VLOOKUP($G18,TAB!$J:$BB,MATCH($Z18,TAB!$1:$1,0)-6,FALSE),"")</f>
        <v/>
      </c>
      <c r="AG18" s="15" t="str">
        <f t="shared" si="16"/>
        <v/>
      </c>
      <c r="AH18" s="14" t="str">
        <f>IFERROR(VLOOKUP(AG18,INSTRUCTION!$I$1:$J$101,2),"")</f>
        <v/>
      </c>
      <c r="AI18" s="15" t="str">
        <f t="shared" si="3"/>
        <v/>
      </c>
      <c r="AJ18" s="15" t="str">
        <f>IF(C18=0,"",TAB!G18)</f>
        <v/>
      </c>
      <c r="AK18" s="15" t="str">
        <f>IFERROR(VLOOKUP(AJ18,INSTRUCTION!$D$2:$E$18,2,FALSE),"")</f>
        <v/>
      </c>
      <c r="AL18" s="15" t="str">
        <f t="shared" si="17"/>
        <v/>
      </c>
      <c r="AM18" s="15" t="str">
        <f>IFERROR(VLOOKUP($G18,TAB!$J:$BB,MATCH($AJ18,TAB!$1:$1,0)-9,FALSE),"")</f>
        <v/>
      </c>
      <c r="AN18" s="15" t="str">
        <f>IF(AM18="AB",IFERROR(VLOOKUP($G18,TAB!$J:$BB,MATCH($AJ18,TAB!$1:$1,0)-8,FALSE),""),"NA")</f>
        <v>NA</v>
      </c>
      <c r="AO18" s="15" t="str">
        <f>IFERROR(VLOOKUP($G18,TAB!$J:$BB,MATCH($AJ18,TAB!$1:$1,0)-7,FALSE),"")</f>
        <v/>
      </c>
      <c r="AP18" s="15" t="str">
        <f>IFERROR(VLOOKUP($G18,TAB!$J:$BB,MATCH($AJ18,TAB!$1:$1,0)-6,FALSE),"")</f>
        <v/>
      </c>
      <c r="AQ18" s="15" t="str">
        <f t="shared" si="4"/>
        <v/>
      </c>
      <c r="AR18" s="14" t="str">
        <f>IFERROR(VLOOKUP(AQ18,INSTRUCTION!$I$1:$J$101,2),"")</f>
        <v/>
      </c>
      <c r="AS18" s="15" t="str">
        <f t="shared" si="5"/>
        <v/>
      </c>
      <c r="AT18" s="15" t="str">
        <f>IF(C18=0,"",TAB!H18)</f>
        <v/>
      </c>
      <c r="AU18" s="15" t="str">
        <f>IFERROR(VLOOKUP(AT18,INSTRUCTION!$D$2:$E$18,2,FALSE),"")</f>
        <v/>
      </c>
      <c r="AV18" s="15" t="str">
        <f t="shared" si="18"/>
        <v/>
      </c>
      <c r="AW18" s="15" t="str">
        <f>IFERROR(VLOOKUP($G18,TAB!$J:$BB,MATCH($AT18,TAB!$1:$1,0)-9,FALSE),"")</f>
        <v/>
      </c>
      <c r="AX18" s="15" t="str">
        <f>IF(AW18="AB",IFERROR(VLOOKUP($G18,TAB!$J:$BB,MATCH($AT18,TAB!$1:$1,0)-8,FALSE),""),"NA")</f>
        <v>NA</v>
      </c>
      <c r="AY18" s="15" t="str">
        <f>IFERROR(VLOOKUP($G18,TAB!$J:$BB,MATCH($AT18,TAB!$1:$1,0)-7,FALSE),"")</f>
        <v/>
      </c>
      <c r="AZ18" s="15" t="str">
        <f>IFERROR(VLOOKUP($G18,TAB!$J:$BB,MATCH($AT18,TAB!$1:$1,0)-6,FALSE),"")</f>
        <v/>
      </c>
      <c r="BA18" s="15" t="str">
        <f t="shared" si="19"/>
        <v/>
      </c>
      <c r="BB18" s="14" t="str">
        <f>IFERROR(VLOOKUP(BA18,INSTRUCTION!$I$1:$J$101,2),"")</f>
        <v/>
      </c>
      <c r="BC18" s="15" t="str">
        <f t="shared" si="6"/>
        <v/>
      </c>
      <c r="BD18" s="15" t="str">
        <f>IF(C18=0,"",TAB!I18)</f>
        <v/>
      </c>
      <c r="BE18" s="15" t="str">
        <f>IFERROR(VLOOKUP(BD18,INSTRUCTION!$D$2:$E$18,2,FALSE),"")</f>
        <v/>
      </c>
      <c r="BF18" s="15" t="str">
        <f t="shared" si="20"/>
        <v/>
      </c>
      <c r="BG18" s="15" t="str">
        <f>IFERROR(VLOOKUP($G18,TAB!$J:$BB,MATCH($BD18,TAB!$1:$1,0)-9,FALSE),"")</f>
        <v/>
      </c>
      <c r="BH18" s="15" t="str">
        <f>IF(BG18="AB",IFERROR(VLOOKUP($G18,TAB!$J:$BB,MATCH($BD18,TAB!$1:$1,0)-8,FALSE),""),"NA")</f>
        <v>NA</v>
      </c>
      <c r="BI18" s="15" t="str">
        <f>IFERROR(VLOOKUP($G18,TAB!$J:$BB,MATCH($BD18,TAB!$1:$1,0)-7,FALSE),"")</f>
        <v/>
      </c>
      <c r="BJ18" s="15" t="str">
        <f>IFERROR(VLOOKUP($G18,TAB!$J:$BB,MATCH($BD18,TAB!$1:$1,0)-6,FALSE),"")</f>
        <v/>
      </c>
      <c r="BK18" s="15" t="str">
        <f t="shared" si="21"/>
        <v/>
      </c>
      <c r="BL18" s="14" t="str">
        <f>IFERROR(VLOOKUP(BK18,INSTRUCTION!$I$1:$J$101,2),"")</f>
        <v/>
      </c>
      <c r="BM18" s="15" t="str">
        <f t="shared" si="7"/>
        <v/>
      </c>
      <c r="BN18" s="15" t="str">
        <f t="shared" si="22"/>
        <v/>
      </c>
      <c r="BO18" s="15" t="str">
        <f>IFERROR(SUMPRODUCT(LARGE((J18,S18,AC18,AM18,AW18,BG18),{1,2,3,4,5})),"")</f>
        <v/>
      </c>
      <c r="BP18" s="15" t="str">
        <f>IFERROR(SUMPRODUCT(LARGE((K18,U18,AE18,AO18,AY18,BI18),{1,2,3,4,5})),"")</f>
        <v/>
      </c>
      <c r="BQ18" s="15" t="str">
        <f>IF(BP18=0,"N.A.",IFERROR(SUMPRODUCT(LARGE((N18,W18,AG18,AQ18,BA18,BK18),{1,2,3,4,5})),""))</f>
        <v/>
      </c>
      <c r="BR18" s="15" t="str">
        <f t="shared" si="23"/>
        <v/>
      </c>
      <c r="BS18" s="15" t="str">
        <f t="shared" si="24"/>
        <v/>
      </c>
      <c r="BT18" s="15" t="str">
        <f t="shared" si="25"/>
        <v>N.A.</v>
      </c>
      <c r="BU18" s="15" t="str">
        <f t="shared" si="26"/>
        <v>N.A.</v>
      </c>
      <c r="BV18" s="15" t="str">
        <f t="shared" si="8"/>
        <v>N.A.</v>
      </c>
      <c r="BW18" s="34" t="str">
        <f t="shared" si="27"/>
        <v>N.A.</v>
      </c>
      <c r="BX18" s="15" t="str">
        <f t="shared" si="9"/>
        <v>N.A.</v>
      </c>
      <c r="BY18" s="15" t="str">
        <f t="shared" si="28"/>
        <v>N.A.</v>
      </c>
      <c r="BZ18" s="15" t="str">
        <f t="shared" si="31"/>
        <v>FAILED</v>
      </c>
      <c r="CA18" s="20" t="str">
        <f t="shared" si="29"/>
        <v/>
      </c>
      <c r="CB18" s="16">
        <f t="shared" si="30"/>
        <v>0</v>
      </c>
    </row>
    <row r="19" spans="1:80" x14ac:dyDescent="0.3">
      <c r="A19" s="49">
        <v>17</v>
      </c>
      <c r="B19" s="15">
        <f>TAB!A19</f>
        <v>0</v>
      </c>
      <c r="C19" s="15">
        <f>TAB!B19</f>
        <v>0</v>
      </c>
      <c r="D19" s="14" t="str">
        <f>IF(C19=0,"",TAB!C19)</f>
        <v/>
      </c>
      <c r="E19" s="14" t="str">
        <f>IF(C19=0,"",TAB!D19)</f>
        <v/>
      </c>
      <c r="F19" s="36" t="str">
        <f>IF(C19=0,"",TAB!E19)</f>
        <v/>
      </c>
      <c r="G19" s="14" t="str">
        <f>IF(C19=0,"",TAB!J19)</f>
        <v/>
      </c>
      <c r="H19" s="15" t="str">
        <f t="shared" si="10"/>
        <v/>
      </c>
      <c r="I19" s="15" t="str">
        <f t="shared" si="32"/>
        <v/>
      </c>
      <c r="J19" s="15" t="str">
        <f>IFERROR(VLOOKUP($G19,TAB!$J:$BB,2,FALSE),"")</f>
        <v/>
      </c>
      <c r="K19" s="15" t="str">
        <f>IF(J19="AB",IFERROR(VLOOKUP($G19,TAB!$J:$BB,3,FALSE),""),"NA")</f>
        <v>NA</v>
      </c>
      <c r="L19" s="15" t="str">
        <f>IFERROR(VLOOKUP($G19,TAB!$J:$BB,4,FALSE),"")</f>
        <v/>
      </c>
      <c r="M19" s="15" t="str">
        <f>IFERROR(VLOOKUP($G19,TAB!$J:$BB,5,FALSE),"")</f>
        <v/>
      </c>
      <c r="N19" s="15" t="str">
        <f t="shared" si="0"/>
        <v/>
      </c>
      <c r="O19" s="14" t="str">
        <f>IFERROR(VLOOKUP(N19,INSTRUCTION!$I$1:$J$101,2),"")</f>
        <v/>
      </c>
      <c r="P19" s="15" t="str">
        <f t="shared" si="1"/>
        <v/>
      </c>
      <c r="Q19" s="15" t="str">
        <f t="shared" si="12"/>
        <v/>
      </c>
      <c r="R19" s="15" t="str">
        <f t="shared" si="13"/>
        <v/>
      </c>
      <c r="S19" s="15" t="str">
        <f>IFERROR(VLOOKUP($G19,TAB!$J:$BB,6,FALSE),"")</f>
        <v/>
      </c>
      <c r="T19" s="15" t="str">
        <f>IF(S19="AB",IFERROR(VLOOKUP($G19,TAB!$J:$BB,7,FALSE),""),"NA")</f>
        <v>NA</v>
      </c>
      <c r="U19" s="15" t="str">
        <f>IFERROR(VLOOKUP($G19,TAB!$J:$BB,8,FALSE),"")</f>
        <v/>
      </c>
      <c r="V19" s="15" t="str">
        <f>IFERROR(VLOOKUP($G19,TAB!$J:$BB,9,FALSE),"")</f>
        <v/>
      </c>
      <c r="W19" s="15" t="str">
        <f t="shared" si="14"/>
        <v/>
      </c>
      <c r="X19" s="14" t="str">
        <f>IFERROR(VLOOKUP(W19,INSTRUCTION!$I$1:$J$101,2),"")</f>
        <v/>
      </c>
      <c r="Y19" s="15" t="str">
        <f t="shared" si="2"/>
        <v/>
      </c>
      <c r="Z19" s="14" t="str">
        <f>IF(C19=0,"",TAB!F19)</f>
        <v/>
      </c>
      <c r="AA19" s="15" t="str">
        <f>IFERROR(VLOOKUP(Z19,INSTRUCTION!$D$2:$E$18,2,FALSE),"")</f>
        <v/>
      </c>
      <c r="AB19" s="15" t="str">
        <f t="shared" si="15"/>
        <v/>
      </c>
      <c r="AC19" s="15" t="str">
        <f>IFERROR(VLOOKUP($G19,TAB!$J:$BB,MATCH($Z19,TAB!$1:$1,0)-9,FALSE),"")</f>
        <v/>
      </c>
      <c r="AD19" s="15" t="str">
        <f>IF(AC19="AB",IFERROR(VLOOKUP($G19,TAB!$J:$BB,MATCH($Z19,TAB!$1:$1,0)-8,FALSE),""),"NA")</f>
        <v>NA</v>
      </c>
      <c r="AE19" s="15" t="str">
        <f>IFERROR(VLOOKUP($G19,TAB!$J:$BB,MATCH($Z19,TAB!$1:$1,0)-7,FALSE),"")</f>
        <v/>
      </c>
      <c r="AF19" s="15" t="str">
        <f>IFERROR(VLOOKUP($G19,TAB!$J:$BB,MATCH($Z19,TAB!$1:$1,0)-6,FALSE),"")</f>
        <v/>
      </c>
      <c r="AG19" s="15" t="str">
        <f t="shared" si="16"/>
        <v/>
      </c>
      <c r="AH19" s="14" t="str">
        <f>IFERROR(VLOOKUP(AG19,INSTRUCTION!$I$1:$J$101,2),"")</f>
        <v/>
      </c>
      <c r="AI19" s="15" t="str">
        <f t="shared" si="3"/>
        <v/>
      </c>
      <c r="AJ19" s="15" t="str">
        <f>IF(C19=0,"",TAB!G19)</f>
        <v/>
      </c>
      <c r="AK19" s="15" t="str">
        <f>IFERROR(VLOOKUP(AJ19,INSTRUCTION!$D$2:$E$18,2,FALSE),"")</f>
        <v/>
      </c>
      <c r="AL19" s="15" t="str">
        <f t="shared" si="17"/>
        <v/>
      </c>
      <c r="AM19" s="15" t="str">
        <f>IFERROR(VLOOKUP($G19,TAB!$J:$BB,MATCH($AJ19,TAB!$1:$1,0)-9,FALSE),"")</f>
        <v/>
      </c>
      <c r="AN19" s="15" t="str">
        <f>IF(AM19="AB",IFERROR(VLOOKUP($G19,TAB!$J:$BB,MATCH($AJ19,TAB!$1:$1,0)-8,FALSE),""),"NA")</f>
        <v>NA</v>
      </c>
      <c r="AO19" s="15" t="str">
        <f>IFERROR(VLOOKUP($G19,TAB!$J:$BB,MATCH($AJ19,TAB!$1:$1,0)-7,FALSE),"")</f>
        <v/>
      </c>
      <c r="AP19" s="15" t="str">
        <f>IFERROR(VLOOKUP($G19,TAB!$J:$BB,MATCH($AJ19,TAB!$1:$1,0)-6,FALSE),"")</f>
        <v/>
      </c>
      <c r="AQ19" s="15" t="str">
        <f t="shared" si="4"/>
        <v/>
      </c>
      <c r="AR19" s="14" t="str">
        <f>IFERROR(VLOOKUP(AQ19,INSTRUCTION!$I$1:$J$101,2),"")</f>
        <v/>
      </c>
      <c r="AS19" s="15" t="str">
        <f t="shared" si="5"/>
        <v/>
      </c>
      <c r="AT19" s="15" t="str">
        <f>IF(C19=0,"",TAB!H19)</f>
        <v/>
      </c>
      <c r="AU19" s="15" t="str">
        <f>IFERROR(VLOOKUP(AT19,INSTRUCTION!$D$2:$E$18,2,FALSE),"")</f>
        <v/>
      </c>
      <c r="AV19" s="15" t="str">
        <f t="shared" si="18"/>
        <v/>
      </c>
      <c r="AW19" s="15" t="str">
        <f>IFERROR(VLOOKUP($G19,TAB!$J:$BB,MATCH($AT19,TAB!$1:$1,0)-9,FALSE),"")</f>
        <v/>
      </c>
      <c r="AX19" s="15" t="str">
        <f>IF(AW19="AB",IFERROR(VLOOKUP($G19,TAB!$J:$BB,MATCH($AT19,TAB!$1:$1,0)-8,FALSE),""),"NA")</f>
        <v>NA</v>
      </c>
      <c r="AY19" s="15" t="str">
        <f>IFERROR(VLOOKUP($G19,TAB!$J:$BB,MATCH($AT19,TAB!$1:$1,0)-7,FALSE),"")</f>
        <v/>
      </c>
      <c r="AZ19" s="15" t="str">
        <f>IFERROR(VLOOKUP($G19,TAB!$J:$BB,MATCH($AT19,TAB!$1:$1,0)-6,FALSE),"")</f>
        <v/>
      </c>
      <c r="BA19" s="15" t="str">
        <f t="shared" si="19"/>
        <v/>
      </c>
      <c r="BB19" s="14" t="str">
        <f>IFERROR(VLOOKUP(BA19,INSTRUCTION!$I$1:$J$101,2),"")</f>
        <v/>
      </c>
      <c r="BC19" s="15" t="str">
        <f t="shared" si="6"/>
        <v/>
      </c>
      <c r="BD19" s="15" t="str">
        <f>IF(C19=0,"",TAB!I19)</f>
        <v/>
      </c>
      <c r="BE19" s="15" t="str">
        <f>IFERROR(VLOOKUP(BD19,INSTRUCTION!$D$2:$E$18,2,FALSE),"")</f>
        <v/>
      </c>
      <c r="BF19" s="15" t="str">
        <f t="shared" si="20"/>
        <v/>
      </c>
      <c r="BG19" s="15" t="str">
        <f>IFERROR(VLOOKUP($G19,TAB!$J:$BB,MATCH($BD19,TAB!$1:$1,0)-9,FALSE),"")</f>
        <v/>
      </c>
      <c r="BH19" s="15" t="str">
        <f>IF(BG19="AB",IFERROR(VLOOKUP($G19,TAB!$J:$BB,MATCH($BD19,TAB!$1:$1,0)-8,FALSE),""),"NA")</f>
        <v>NA</v>
      </c>
      <c r="BI19" s="15" t="str">
        <f>IFERROR(VLOOKUP($G19,TAB!$J:$BB,MATCH($BD19,TAB!$1:$1,0)-7,FALSE),"")</f>
        <v/>
      </c>
      <c r="BJ19" s="15" t="str">
        <f>IFERROR(VLOOKUP($G19,TAB!$J:$BB,MATCH($BD19,TAB!$1:$1,0)-6,FALSE),"")</f>
        <v/>
      </c>
      <c r="BK19" s="15" t="str">
        <f t="shared" si="21"/>
        <v/>
      </c>
      <c r="BL19" s="14" t="str">
        <f>IFERROR(VLOOKUP(BK19,INSTRUCTION!$I$1:$J$101,2),"")</f>
        <v/>
      </c>
      <c r="BM19" s="15" t="str">
        <f t="shared" si="7"/>
        <v/>
      </c>
      <c r="BN19" s="15" t="str">
        <f t="shared" si="22"/>
        <v/>
      </c>
      <c r="BO19" s="15" t="str">
        <f>IFERROR(SUMPRODUCT(LARGE((J19,S19,AC19,AM19,AW19,BG19),{1,2,3,4,5})),"")</f>
        <v/>
      </c>
      <c r="BP19" s="15" t="str">
        <f>IFERROR(SUMPRODUCT(LARGE((K19,U19,AE19,AO19,AY19,BI19),{1,2,3,4,5})),"")</f>
        <v/>
      </c>
      <c r="BQ19" s="15" t="str">
        <f>IF(BP19=0,"N.A.",IFERROR(SUMPRODUCT(LARGE((N19,W19,AG19,AQ19,BA19,BK19),{1,2,3,4,5})),""))</f>
        <v/>
      </c>
      <c r="BR19" s="15" t="str">
        <f t="shared" si="23"/>
        <v/>
      </c>
      <c r="BS19" s="15" t="str">
        <f t="shared" si="24"/>
        <v/>
      </c>
      <c r="BT19" s="15" t="str">
        <f t="shared" si="25"/>
        <v>N.A.</v>
      </c>
      <c r="BU19" s="15" t="str">
        <f t="shared" si="26"/>
        <v>N.A.</v>
      </c>
      <c r="BV19" s="15" t="str">
        <f t="shared" si="8"/>
        <v>N.A.</v>
      </c>
      <c r="BW19" s="34" t="str">
        <f t="shared" si="27"/>
        <v>N.A.</v>
      </c>
      <c r="BX19" s="15" t="str">
        <f t="shared" si="9"/>
        <v>N.A.</v>
      </c>
      <c r="BY19" s="15" t="str">
        <f t="shared" si="28"/>
        <v>N.A.</v>
      </c>
      <c r="BZ19" s="15" t="str">
        <f t="shared" si="31"/>
        <v>FAILED</v>
      </c>
      <c r="CA19" s="20" t="str">
        <f t="shared" si="29"/>
        <v/>
      </c>
      <c r="CB19" s="16">
        <f t="shared" si="30"/>
        <v>0</v>
      </c>
    </row>
    <row r="20" spans="1:80" x14ac:dyDescent="0.3">
      <c r="A20" s="49">
        <v>18</v>
      </c>
      <c r="B20" s="15">
        <f>TAB!A20</f>
        <v>0</v>
      </c>
      <c r="C20" s="15">
        <f>TAB!B20</f>
        <v>0</v>
      </c>
      <c r="D20" s="14" t="str">
        <f>IF(C20=0,"",TAB!C20)</f>
        <v/>
      </c>
      <c r="E20" s="14" t="str">
        <f>IF(C20=0,"",TAB!D20)</f>
        <v/>
      </c>
      <c r="F20" s="36" t="str">
        <f>IF(C20=0,"",TAB!E20)</f>
        <v/>
      </c>
      <c r="G20" s="14" t="str">
        <f>IF(C20=0,"",TAB!J20)</f>
        <v/>
      </c>
      <c r="H20" s="15" t="str">
        <f t="shared" si="10"/>
        <v/>
      </c>
      <c r="I20" s="15" t="str">
        <f t="shared" si="32"/>
        <v/>
      </c>
      <c r="J20" s="15" t="str">
        <f>IFERROR(VLOOKUP($G20,TAB!$J:$BB,2,FALSE),"")</f>
        <v/>
      </c>
      <c r="K20" s="15" t="str">
        <f>IF(J20="AB",IFERROR(VLOOKUP($G20,TAB!$J:$BB,3,FALSE),""),"NA")</f>
        <v>NA</v>
      </c>
      <c r="L20" s="15" t="str">
        <f>IFERROR(VLOOKUP($G20,TAB!$J:$BB,4,FALSE),"")</f>
        <v/>
      </c>
      <c r="M20" s="15" t="str">
        <f>IFERROR(VLOOKUP($G20,TAB!$J:$BB,5,FALSE),"")</f>
        <v/>
      </c>
      <c r="N20" s="15" t="str">
        <f t="shared" si="0"/>
        <v/>
      </c>
      <c r="O20" s="14" t="str">
        <f>IFERROR(VLOOKUP(N20,INSTRUCTION!$I$1:$J$101,2),"")</f>
        <v/>
      </c>
      <c r="P20" s="15" t="str">
        <f t="shared" si="1"/>
        <v/>
      </c>
      <c r="Q20" s="15" t="str">
        <f t="shared" si="12"/>
        <v/>
      </c>
      <c r="R20" s="15" t="str">
        <f t="shared" si="13"/>
        <v/>
      </c>
      <c r="S20" s="15" t="str">
        <f>IFERROR(VLOOKUP($G20,TAB!$J:$BB,6,FALSE),"")</f>
        <v/>
      </c>
      <c r="T20" s="15" t="str">
        <f>IF(S20="AB",IFERROR(VLOOKUP($G20,TAB!$J:$BB,7,FALSE),""),"NA")</f>
        <v>NA</v>
      </c>
      <c r="U20" s="15" t="str">
        <f>IFERROR(VLOOKUP($G20,TAB!$J:$BB,8,FALSE),"")</f>
        <v/>
      </c>
      <c r="V20" s="15" t="str">
        <f>IFERROR(VLOOKUP($G20,TAB!$J:$BB,9,FALSE),"")</f>
        <v/>
      </c>
      <c r="W20" s="15" t="str">
        <f t="shared" si="14"/>
        <v/>
      </c>
      <c r="X20" s="14" t="str">
        <f>IFERROR(VLOOKUP(W20,INSTRUCTION!$I$1:$J$101,2),"")</f>
        <v/>
      </c>
      <c r="Y20" s="15" t="str">
        <f t="shared" si="2"/>
        <v/>
      </c>
      <c r="Z20" s="14" t="str">
        <f>IF(C20=0,"",TAB!F20)</f>
        <v/>
      </c>
      <c r="AA20" s="15" t="str">
        <f>IFERROR(VLOOKUP(Z20,INSTRUCTION!$D$2:$E$18,2,FALSE),"")</f>
        <v/>
      </c>
      <c r="AB20" s="15" t="str">
        <f t="shared" si="15"/>
        <v/>
      </c>
      <c r="AC20" s="15" t="str">
        <f>IFERROR(VLOOKUP($G20,TAB!$J:$BB,MATCH($Z20,TAB!$1:$1,0)-9,FALSE),"")</f>
        <v/>
      </c>
      <c r="AD20" s="15" t="str">
        <f>IF(AC20="AB",IFERROR(VLOOKUP($G20,TAB!$J:$BB,MATCH($Z20,TAB!$1:$1,0)-8,FALSE),""),"NA")</f>
        <v>NA</v>
      </c>
      <c r="AE20" s="15" t="str">
        <f>IFERROR(VLOOKUP($G20,TAB!$J:$BB,MATCH($Z20,TAB!$1:$1,0)-7,FALSE),"")</f>
        <v/>
      </c>
      <c r="AF20" s="15" t="str">
        <f>IFERROR(VLOOKUP($G20,TAB!$J:$BB,MATCH($Z20,TAB!$1:$1,0)-6,FALSE),"")</f>
        <v/>
      </c>
      <c r="AG20" s="15" t="str">
        <f t="shared" si="16"/>
        <v/>
      </c>
      <c r="AH20" s="14" t="str">
        <f>IFERROR(VLOOKUP(AG20,INSTRUCTION!$I$1:$J$101,2),"")</f>
        <v/>
      </c>
      <c r="AI20" s="15" t="str">
        <f t="shared" si="3"/>
        <v/>
      </c>
      <c r="AJ20" s="15" t="str">
        <f>IF(C20=0,"",TAB!G20)</f>
        <v/>
      </c>
      <c r="AK20" s="15" t="str">
        <f>IFERROR(VLOOKUP(AJ20,INSTRUCTION!$D$2:$E$18,2,FALSE),"")</f>
        <v/>
      </c>
      <c r="AL20" s="15" t="str">
        <f t="shared" si="17"/>
        <v/>
      </c>
      <c r="AM20" s="15" t="str">
        <f>IFERROR(VLOOKUP($G20,TAB!$J:$BB,MATCH($AJ20,TAB!$1:$1,0)-9,FALSE),"")</f>
        <v/>
      </c>
      <c r="AN20" s="15" t="str">
        <f>IF(AM20="AB",IFERROR(VLOOKUP($G20,TAB!$J:$BB,MATCH($AJ20,TAB!$1:$1,0)-8,FALSE),""),"NA")</f>
        <v>NA</v>
      </c>
      <c r="AO20" s="15" t="str">
        <f>IFERROR(VLOOKUP($G20,TAB!$J:$BB,MATCH($AJ20,TAB!$1:$1,0)-7,FALSE),"")</f>
        <v/>
      </c>
      <c r="AP20" s="15" t="str">
        <f>IFERROR(VLOOKUP($G20,TAB!$J:$BB,MATCH($AJ20,TAB!$1:$1,0)-6,FALSE),"")</f>
        <v/>
      </c>
      <c r="AQ20" s="15" t="str">
        <f t="shared" si="4"/>
        <v/>
      </c>
      <c r="AR20" s="14" t="str">
        <f>IFERROR(VLOOKUP(AQ20,INSTRUCTION!$I$1:$J$101,2),"")</f>
        <v/>
      </c>
      <c r="AS20" s="15" t="str">
        <f t="shared" si="5"/>
        <v/>
      </c>
      <c r="AT20" s="15" t="str">
        <f>IF(C20=0,"",TAB!H20)</f>
        <v/>
      </c>
      <c r="AU20" s="15" t="str">
        <f>IFERROR(VLOOKUP(AT20,INSTRUCTION!$D$2:$E$18,2,FALSE),"")</f>
        <v/>
      </c>
      <c r="AV20" s="15" t="str">
        <f t="shared" si="18"/>
        <v/>
      </c>
      <c r="AW20" s="15" t="str">
        <f>IFERROR(VLOOKUP($G20,TAB!$J:$BB,MATCH($AT20,TAB!$1:$1,0)-9,FALSE),"")</f>
        <v/>
      </c>
      <c r="AX20" s="15" t="str">
        <f>IF(AW20="AB",IFERROR(VLOOKUP($G20,TAB!$J:$BB,MATCH($AT20,TAB!$1:$1,0)-8,FALSE),""),"NA")</f>
        <v>NA</v>
      </c>
      <c r="AY20" s="15" t="str">
        <f>IFERROR(VLOOKUP($G20,TAB!$J:$BB,MATCH($AT20,TAB!$1:$1,0)-7,FALSE),"")</f>
        <v/>
      </c>
      <c r="AZ20" s="15" t="str">
        <f>IFERROR(VLOOKUP($G20,TAB!$J:$BB,MATCH($AT20,TAB!$1:$1,0)-6,FALSE),"")</f>
        <v/>
      </c>
      <c r="BA20" s="15" t="str">
        <f t="shared" si="19"/>
        <v/>
      </c>
      <c r="BB20" s="14" t="str">
        <f>IFERROR(VLOOKUP(BA20,INSTRUCTION!$I$1:$J$101,2),"")</f>
        <v/>
      </c>
      <c r="BC20" s="15" t="str">
        <f t="shared" si="6"/>
        <v/>
      </c>
      <c r="BD20" s="15" t="str">
        <f>IF(C20=0,"",TAB!I20)</f>
        <v/>
      </c>
      <c r="BE20" s="15" t="str">
        <f>IFERROR(VLOOKUP(BD20,INSTRUCTION!$D$2:$E$18,2,FALSE),"")</f>
        <v/>
      </c>
      <c r="BF20" s="15" t="str">
        <f t="shared" si="20"/>
        <v/>
      </c>
      <c r="BG20" s="15" t="str">
        <f>IFERROR(VLOOKUP($G20,TAB!$J:$BB,MATCH($BD20,TAB!$1:$1,0)-9,FALSE),"")</f>
        <v/>
      </c>
      <c r="BH20" s="15" t="str">
        <f>IF(BG20="AB",IFERROR(VLOOKUP($G20,TAB!$J:$BB,MATCH($BD20,TAB!$1:$1,0)-8,FALSE),""),"NA")</f>
        <v>NA</v>
      </c>
      <c r="BI20" s="15" t="str">
        <f>IFERROR(VLOOKUP($G20,TAB!$J:$BB,MATCH($BD20,TAB!$1:$1,0)-7,FALSE),"")</f>
        <v/>
      </c>
      <c r="BJ20" s="15" t="str">
        <f>IFERROR(VLOOKUP($G20,TAB!$J:$BB,MATCH($BD20,TAB!$1:$1,0)-6,FALSE),"")</f>
        <v/>
      </c>
      <c r="BK20" s="15" t="str">
        <f t="shared" si="21"/>
        <v/>
      </c>
      <c r="BL20" s="14" t="str">
        <f>IFERROR(VLOOKUP(BK20,INSTRUCTION!$I$1:$J$101,2),"")</f>
        <v/>
      </c>
      <c r="BM20" s="15" t="str">
        <f t="shared" si="7"/>
        <v/>
      </c>
      <c r="BN20" s="15" t="str">
        <f t="shared" si="22"/>
        <v/>
      </c>
      <c r="BO20" s="15" t="str">
        <f>IFERROR(SUMPRODUCT(LARGE((J20,S20,AC20,AM20,AW20,BG20),{1,2,3,4,5})),"")</f>
        <v/>
      </c>
      <c r="BP20" s="15" t="str">
        <f>IFERROR(SUMPRODUCT(LARGE((K20,U20,AE20,AO20,AY20,BI20),{1,2,3,4,5})),"")</f>
        <v/>
      </c>
      <c r="BQ20" s="15" t="str">
        <f>IF(BP20=0,"N.A.",IFERROR(SUMPRODUCT(LARGE((N20,W20,AG20,AQ20,BA20,BK20),{1,2,3,4,5})),""))</f>
        <v/>
      </c>
      <c r="BR20" s="15" t="str">
        <f t="shared" si="23"/>
        <v/>
      </c>
      <c r="BS20" s="15" t="str">
        <f t="shared" si="24"/>
        <v/>
      </c>
      <c r="BT20" s="15" t="str">
        <f t="shared" si="25"/>
        <v>N.A.</v>
      </c>
      <c r="BU20" s="15" t="str">
        <f t="shared" si="26"/>
        <v>N.A.</v>
      </c>
      <c r="BV20" s="15" t="str">
        <f t="shared" si="8"/>
        <v>N.A.</v>
      </c>
      <c r="BW20" s="34" t="str">
        <f t="shared" si="27"/>
        <v>N.A.</v>
      </c>
      <c r="BX20" s="15" t="str">
        <f t="shared" si="9"/>
        <v>N.A.</v>
      </c>
      <c r="BY20" s="15" t="str">
        <f t="shared" si="28"/>
        <v>N.A.</v>
      </c>
      <c r="BZ20" s="15" t="str">
        <f t="shared" si="31"/>
        <v>FAILED</v>
      </c>
      <c r="CA20" s="20" t="str">
        <f t="shared" si="29"/>
        <v/>
      </c>
      <c r="CB20" s="16">
        <f t="shared" si="30"/>
        <v>0</v>
      </c>
    </row>
    <row r="21" spans="1:80" x14ac:dyDescent="0.3">
      <c r="A21" s="49">
        <v>19</v>
      </c>
      <c r="B21" s="15">
        <f>TAB!A21</f>
        <v>0</v>
      </c>
      <c r="C21" s="15">
        <f>TAB!B21</f>
        <v>0</v>
      </c>
      <c r="D21" s="14" t="str">
        <f>IF(C21=0,"",TAB!C21)</f>
        <v/>
      </c>
      <c r="E21" s="14" t="str">
        <f>IF(C21=0,"",TAB!D21)</f>
        <v/>
      </c>
      <c r="F21" s="36" t="str">
        <f>IF(C21=0,"",TAB!E21)</f>
        <v/>
      </c>
      <c r="G21" s="14" t="str">
        <f>IF(C21=0,"",TAB!J21)</f>
        <v/>
      </c>
      <c r="H21" s="15" t="str">
        <f t="shared" si="10"/>
        <v/>
      </c>
      <c r="I21" s="15" t="str">
        <f t="shared" si="32"/>
        <v/>
      </c>
      <c r="J21" s="15" t="str">
        <f>IFERROR(VLOOKUP($G21,TAB!$J:$BB,2,FALSE),"")</f>
        <v/>
      </c>
      <c r="K21" s="15" t="str">
        <f>IF(J21="AB",IFERROR(VLOOKUP($G21,TAB!$J:$BB,3,FALSE),""),"NA")</f>
        <v>NA</v>
      </c>
      <c r="L21" s="15" t="str">
        <f>IFERROR(VLOOKUP($G21,TAB!$J:$BB,4,FALSE),"")</f>
        <v/>
      </c>
      <c r="M21" s="15" t="str">
        <f>IFERROR(VLOOKUP($G21,TAB!$J:$BB,5,FALSE),"")</f>
        <v/>
      </c>
      <c r="N21" s="15" t="str">
        <f t="shared" si="0"/>
        <v/>
      </c>
      <c r="O21" s="14" t="str">
        <f>IFERROR(VLOOKUP(N21,INSTRUCTION!$I$1:$J$101,2),"")</f>
        <v/>
      </c>
      <c r="P21" s="15" t="str">
        <f t="shared" si="1"/>
        <v/>
      </c>
      <c r="Q21" s="15" t="str">
        <f t="shared" si="12"/>
        <v/>
      </c>
      <c r="R21" s="15" t="str">
        <f t="shared" si="13"/>
        <v/>
      </c>
      <c r="S21" s="15" t="str">
        <f>IFERROR(VLOOKUP($G21,TAB!$J:$BB,6,FALSE),"")</f>
        <v/>
      </c>
      <c r="T21" s="15" t="str">
        <f>IF(S21="AB",IFERROR(VLOOKUP($G21,TAB!$J:$BB,7,FALSE),""),"NA")</f>
        <v>NA</v>
      </c>
      <c r="U21" s="15" t="str">
        <f>IFERROR(VLOOKUP($G21,TAB!$J:$BB,8,FALSE),"")</f>
        <v/>
      </c>
      <c r="V21" s="15" t="str">
        <f>IFERROR(VLOOKUP($G21,TAB!$J:$BB,9,FALSE),"")</f>
        <v/>
      </c>
      <c r="W21" s="15" t="str">
        <f t="shared" si="14"/>
        <v/>
      </c>
      <c r="X21" s="14" t="str">
        <f>IFERROR(VLOOKUP(W21,INSTRUCTION!$I$1:$J$101,2),"")</f>
        <v/>
      </c>
      <c r="Y21" s="15" t="str">
        <f t="shared" si="2"/>
        <v/>
      </c>
      <c r="Z21" s="14" t="str">
        <f>IF(C21=0,"",TAB!F21)</f>
        <v/>
      </c>
      <c r="AA21" s="15" t="str">
        <f>IFERROR(VLOOKUP(Z21,INSTRUCTION!$D$2:$E$18,2,FALSE),"")</f>
        <v/>
      </c>
      <c r="AB21" s="15" t="str">
        <f t="shared" si="15"/>
        <v/>
      </c>
      <c r="AC21" s="15" t="str">
        <f>IFERROR(VLOOKUP($G21,TAB!$J:$BB,MATCH($Z21,TAB!$1:$1,0)-9,FALSE),"")</f>
        <v/>
      </c>
      <c r="AD21" s="15" t="str">
        <f>IF(AC21="AB",IFERROR(VLOOKUP($G21,TAB!$J:$BB,MATCH($Z21,TAB!$1:$1,0)-8,FALSE),""),"NA")</f>
        <v>NA</v>
      </c>
      <c r="AE21" s="15" t="str">
        <f>IFERROR(VLOOKUP($G21,TAB!$J:$BB,MATCH($Z21,TAB!$1:$1,0)-7,FALSE),"")</f>
        <v/>
      </c>
      <c r="AF21" s="15" t="str">
        <f>IFERROR(VLOOKUP($G21,TAB!$J:$BB,MATCH($Z21,TAB!$1:$1,0)-6,FALSE),"")</f>
        <v/>
      </c>
      <c r="AG21" s="15" t="str">
        <f t="shared" si="16"/>
        <v/>
      </c>
      <c r="AH21" s="14" t="str">
        <f>IFERROR(VLOOKUP(AG21,INSTRUCTION!$I$1:$J$101,2),"")</f>
        <v/>
      </c>
      <c r="AI21" s="15" t="str">
        <f t="shared" si="3"/>
        <v/>
      </c>
      <c r="AJ21" s="15" t="str">
        <f>IF(C21=0,"",TAB!G21)</f>
        <v/>
      </c>
      <c r="AK21" s="15" t="str">
        <f>IFERROR(VLOOKUP(AJ21,INSTRUCTION!$D$2:$E$18,2,FALSE),"")</f>
        <v/>
      </c>
      <c r="AL21" s="15" t="str">
        <f t="shared" si="17"/>
        <v/>
      </c>
      <c r="AM21" s="15" t="str">
        <f>IFERROR(VLOOKUP($G21,TAB!$J:$BB,MATCH($AJ21,TAB!$1:$1,0)-9,FALSE),"")</f>
        <v/>
      </c>
      <c r="AN21" s="15" t="str">
        <f>IF(AM21="AB",IFERROR(VLOOKUP($G21,TAB!$J:$BB,MATCH($AJ21,TAB!$1:$1,0)-8,FALSE),""),"NA")</f>
        <v>NA</v>
      </c>
      <c r="AO21" s="15" t="str">
        <f>IFERROR(VLOOKUP($G21,TAB!$J:$BB,MATCH($AJ21,TAB!$1:$1,0)-7,FALSE),"")</f>
        <v/>
      </c>
      <c r="AP21" s="15" t="str">
        <f>IFERROR(VLOOKUP($G21,TAB!$J:$BB,MATCH($AJ21,TAB!$1:$1,0)-6,FALSE),"")</f>
        <v/>
      </c>
      <c r="AQ21" s="15" t="str">
        <f t="shared" si="4"/>
        <v/>
      </c>
      <c r="AR21" s="14" t="str">
        <f>IFERROR(VLOOKUP(AQ21,INSTRUCTION!$I$1:$J$101,2),"")</f>
        <v/>
      </c>
      <c r="AS21" s="15" t="str">
        <f t="shared" si="5"/>
        <v/>
      </c>
      <c r="AT21" s="15" t="str">
        <f>IF(C21=0,"",TAB!H21)</f>
        <v/>
      </c>
      <c r="AU21" s="15" t="str">
        <f>IFERROR(VLOOKUP(AT21,INSTRUCTION!$D$2:$E$18,2,FALSE),"")</f>
        <v/>
      </c>
      <c r="AV21" s="15" t="str">
        <f t="shared" si="18"/>
        <v/>
      </c>
      <c r="AW21" s="15" t="str">
        <f>IFERROR(VLOOKUP($G21,TAB!$J:$BB,MATCH($AT21,TAB!$1:$1,0)-9,FALSE),"")</f>
        <v/>
      </c>
      <c r="AX21" s="15" t="str">
        <f>IF(AW21="AB",IFERROR(VLOOKUP($G21,TAB!$J:$BB,MATCH($AT21,TAB!$1:$1,0)-8,FALSE),""),"NA")</f>
        <v>NA</v>
      </c>
      <c r="AY21" s="15" t="str">
        <f>IFERROR(VLOOKUP($G21,TAB!$J:$BB,MATCH($AT21,TAB!$1:$1,0)-7,FALSE),"")</f>
        <v/>
      </c>
      <c r="AZ21" s="15" t="str">
        <f>IFERROR(VLOOKUP($G21,TAB!$J:$BB,MATCH($AT21,TAB!$1:$1,0)-6,FALSE),"")</f>
        <v/>
      </c>
      <c r="BA21" s="15" t="str">
        <f t="shared" si="19"/>
        <v/>
      </c>
      <c r="BB21" s="14" t="str">
        <f>IFERROR(VLOOKUP(BA21,INSTRUCTION!$I$1:$J$101,2),"")</f>
        <v/>
      </c>
      <c r="BC21" s="15" t="str">
        <f t="shared" si="6"/>
        <v/>
      </c>
      <c r="BD21" s="15" t="str">
        <f>IF(C21=0,"",TAB!I21)</f>
        <v/>
      </c>
      <c r="BE21" s="15" t="str">
        <f>IFERROR(VLOOKUP(BD21,INSTRUCTION!$D$2:$E$18,2,FALSE),"")</f>
        <v/>
      </c>
      <c r="BF21" s="15" t="str">
        <f t="shared" si="20"/>
        <v/>
      </c>
      <c r="BG21" s="15" t="str">
        <f>IFERROR(VLOOKUP($G21,TAB!$J:$BB,MATCH($BD21,TAB!$1:$1,0)-9,FALSE),"")</f>
        <v/>
      </c>
      <c r="BH21" s="15" t="str">
        <f>IF(BG21="AB",IFERROR(VLOOKUP($G21,TAB!$J:$BB,MATCH($BD21,TAB!$1:$1,0)-8,FALSE),""),"NA")</f>
        <v>NA</v>
      </c>
      <c r="BI21" s="15" t="str">
        <f>IFERROR(VLOOKUP($G21,TAB!$J:$BB,MATCH($BD21,TAB!$1:$1,0)-7,FALSE),"")</f>
        <v/>
      </c>
      <c r="BJ21" s="15" t="str">
        <f>IFERROR(VLOOKUP($G21,TAB!$J:$BB,MATCH($BD21,TAB!$1:$1,0)-6,FALSE),"")</f>
        <v/>
      </c>
      <c r="BK21" s="15" t="str">
        <f t="shared" si="21"/>
        <v/>
      </c>
      <c r="BL21" s="14" t="str">
        <f>IFERROR(VLOOKUP(BK21,INSTRUCTION!$I$1:$J$101,2),"")</f>
        <v/>
      </c>
      <c r="BM21" s="15" t="str">
        <f t="shared" si="7"/>
        <v/>
      </c>
      <c r="BN21" s="15" t="str">
        <f t="shared" si="22"/>
        <v/>
      </c>
      <c r="BO21" s="15" t="str">
        <f>IFERROR(SUMPRODUCT(LARGE((J21,S21,AC21,AM21,AW21,BG21),{1,2,3,4,5})),"")</f>
        <v/>
      </c>
      <c r="BP21" s="15" t="str">
        <f>IFERROR(SUMPRODUCT(LARGE((K21,U21,AE21,AO21,AY21,BI21),{1,2,3,4,5})),"")</f>
        <v/>
      </c>
      <c r="BQ21" s="15" t="str">
        <f>IF(BP21=0,"N.A.",IFERROR(SUMPRODUCT(LARGE((N21,W21,AG21,AQ21,BA21,BK21),{1,2,3,4,5})),""))</f>
        <v/>
      </c>
      <c r="BR21" s="15" t="str">
        <f t="shared" si="23"/>
        <v/>
      </c>
      <c r="BS21" s="15" t="str">
        <f t="shared" si="24"/>
        <v/>
      </c>
      <c r="BT21" s="15" t="str">
        <f t="shared" si="25"/>
        <v>N.A.</v>
      </c>
      <c r="BU21" s="15" t="str">
        <f t="shared" si="26"/>
        <v>N.A.</v>
      </c>
      <c r="BV21" s="15" t="str">
        <f t="shared" si="8"/>
        <v>N.A.</v>
      </c>
      <c r="BW21" s="34" t="str">
        <f t="shared" si="27"/>
        <v>N.A.</v>
      </c>
      <c r="BX21" s="15" t="str">
        <f t="shared" si="9"/>
        <v>N.A.</v>
      </c>
      <c r="BY21" s="15" t="str">
        <f t="shared" si="28"/>
        <v>N.A.</v>
      </c>
      <c r="BZ21" s="15" t="str">
        <f t="shared" si="31"/>
        <v>FAILED</v>
      </c>
      <c r="CA21" s="20" t="str">
        <f t="shared" si="29"/>
        <v/>
      </c>
      <c r="CB21" s="16">
        <f t="shared" si="30"/>
        <v>0</v>
      </c>
    </row>
    <row r="22" spans="1:80" x14ac:dyDescent="0.3">
      <c r="A22" s="49">
        <v>20</v>
      </c>
      <c r="B22" s="15">
        <f>TAB!A22</f>
        <v>0</v>
      </c>
      <c r="C22" s="15">
        <f>TAB!B22</f>
        <v>0</v>
      </c>
      <c r="D22" s="14" t="str">
        <f>IF(C22=0,"",TAB!C22)</f>
        <v/>
      </c>
      <c r="E22" s="14" t="str">
        <f>IF(C22=0,"",TAB!D22)</f>
        <v/>
      </c>
      <c r="F22" s="36" t="str">
        <f>IF(C22=0,"",TAB!E22)</f>
        <v/>
      </c>
      <c r="G22" s="14" t="str">
        <f>IF(C22=0,"",TAB!J22)</f>
        <v/>
      </c>
      <c r="H22" s="15" t="str">
        <f t="shared" si="10"/>
        <v/>
      </c>
      <c r="I22" s="15" t="str">
        <f t="shared" si="32"/>
        <v/>
      </c>
      <c r="J22" s="15" t="str">
        <f>IFERROR(VLOOKUP($G22,TAB!$J:$BB,2,FALSE),"")</f>
        <v/>
      </c>
      <c r="K22" s="15" t="str">
        <f>IF(J22="AB",IFERROR(VLOOKUP($G22,TAB!$J:$BB,3,FALSE),""),"NA")</f>
        <v>NA</v>
      </c>
      <c r="L22" s="15" t="str">
        <f>IFERROR(VLOOKUP($G22,TAB!$J:$BB,4,FALSE),"")</f>
        <v/>
      </c>
      <c r="M22" s="15" t="str">
        <f>IFERROR(VLOOKUP($G22,TAB!$J:$BB,5,FALSE),"")</f>
        <v/>
      </c>
      <c r="N22" s="15" t="str">
        <f t="shared" si="0"/>
        <v/>
      </c>
      <c r="O22" s="14" t="str">
        <f>IFERROR(VLOOKUP(N22,INSTRUCTION!$I$1:$J$101,2),"")</f>
        <v/>
      </c>
      <c r="P22" s="15" t="str">
        <f t="shared" si="1"/>
        <v/>
      </c>
      <c r="Q22" s="15" t="str">
        <f t="shared" si="12"/>
        <v/>
      </c>
      <c r="R22" s="15" t="str">
        <f t="shared" si="13"/>
        <v/>
      </c>
      <c r="S22" s="15" t="str">
        <f>IFERROR(VLOOKUP($G22,TAB!$J:$BB,6,FALSE),"")</f>
        <v/>
      </c>
      <c r="T22" s="15" t="str">
        <f>IF(S22="AB",IFERROR(VLOOKUP($G22,TAB!$J:$BB,7,FALSE),""),"NA")</f>
        <v>NA</v>
      </c>
      <c r="U22" s="15" t="str">
        <f>IFERROR(VLOOKUP($G22,TAB!$J:$BB,8,FALSE),"")</f>
        <v/>
      </c>
      <c r="V22" s="15" t="str">
        <f>IFERROR(VLOOKUP($G22,TAB!$J:$BB,9,FALSE),"")</f>
        <v/>
      </c>
      <c r="W22" s="15" t="str">
        <f t="shared" si="14"/>
        <v/>
      </c>
      <c r="X22" s="14" t="str">
        <f>IFERROR(VLOOKUP(W22,INSTRUCTION!$I$1:$J$101,2),"")</f>
        <v/>
      </c>
      <c r="Y22" s="15" t="str">
        <f t="shared" si="2"/>
        <v/>
      </c>
      <c r="Z22" s="14" t="str">
        <f>IF(C22=0,"",TAB!F22)</f>
        <v/>
      </c>
      <c r="AA22" s="15" t="str">
        <f>IFERROR(VLOOKUP(Z22,INSTRUCTION!$D$2:$E$18,2,FALSE),"")</f>
        <v/>
      </c>
      <c r="AB22" s="15" t="str">
        <f t="shared" si="15"/>
        <v/>
      </c>
      <c r="AC22" s="15" t="str">
        <f>IFERROR(VLOOKUP($G22,TAB!$J:$BB,MATCH($Z22,TAB!$1:$1,0)-9,FALSE),"")</f>
        <v/>
      </c>
      <c r="AD22" s="15" t="str">
        <f>IF(AC22="AB",IFERROR(VLOOKUP($G22,TAB!$J:$BB,MATCH($Z22,TAB!$1:$1,0)-8,FALSE),""),"NA")</f>
        <v>NA</v>
      </c>
      <c r="AE22" s="15" t="str">
        <f>IFERROR(VLOOKUP($G22,TAB!$J:$BB,MATCH($Z22,TAB!$1:$1,0)-7,FALSE),"")</f>
        <v/>
      </c>
      <c r="AF22" s="15" t="str">
        <f>IFERROR(VLOOKUP($G22,TAB!$J:$BB,MATCH($Z22,TAB!$1:$1,0)-6,FALSE),"")</f>
        <v/>
      </c>
      <c r="AG22" s="15" t="str">
        <f t="shared" si="16"/>
        <v/>
      </c>
      <c r="AH22" s="14" t="str">
        <f>IFERROR(VLOOKUP(AG22,INSTRUCTION!$I$1:$J$101,2),"")</f>
        <v/>
      </c>
      <c r="AI22" s="15" t="str">
        <f t="shared" si="3"/>
        <v/>
      </c>
      <c r="AJ22" s="15" t="str">
        <f>IF(C22=0,"",TAB!G22)</f>
        <v/>
      </c>
      <c r="AK22" s="15" t="str">
        <f>IFERROR(VLOOKUP(AJ22,INSTRUCTION!$D$2:$E$18,2,FALSE),"")</f>
        <v/>
      </c>
      <c r="AL22" s="15" t="str">
        <f t="shared" si="17"/>
        <v/>
      </c>
      <c r="AM22" s="15" t="str">
        <f>IFERROR(VLOOKUP($G22,TAB!$J:$BB,MATCH($AJ22,TAB!$1:$1,0)-9,FALSE),"")</f>
        <v/>
      </c>
      <c r="AN22" s="15" t="str">
        <f>IF(AM22="AB",IFERROR(VLOOKUP($G22,TAB!$J:$BB,MATCH($AJ22,TAB!$1:$1,0)-8,FALSE),""),"NA")</f>
        <v>NA</v>
      </c>
      <c r="AO22" s="15" t="str">
        <f>IFERROR(VLOOKUP($G22,TAB!$J:$BB,MATCH($AJ22,TAB!$1:$1,0)-7,FALSE),"")</f>
        <v/>
      </c>
      <c r="AP22" s="15" t="str">
        <f>IFERROR(VLOOKUP($G22,TAB!$J:$BB,MATCH($AJ22,TAB!$1:$1,0)-6,FALSE),"")</f>
        <v/>
      </c>
      <c r="AQ22" s="15" t="str">
        <f t="shared" si="4"/>
        <v/>
      </c>
      <c r="AR22" s="14" t="str">
        <f>IFERROR(VLOOKUP(AQ22,INSTRUCTION!$I$1:$J$101,2),"")</f>
        <v/>
      </c>
      <c r="AS22" s="15" t="str">
        <f t="shared" si="5"/>
        <v/>
      </c>
      <c r="AT22" s="15" t="str">
        <f>IF(C22=0,"",TAB!H22)</f>
        <v/>
      </c>
      <c r="AU22" s="15" t="str">
        <f>IFERROR(VLOOKUP(AT22,INSTRUCTION!$D$2:$E$18,2,FALSE),"")</f>
        <v/>
      </c>
      <c r="AV22" s="15" t="str">
        <f t="shared" si="18"/>
        <v/>
      </c>
      <c r="AW22" s="15" t="str">
        <f>IFERROR(VLOOKUP($G22,TAB!$J:$BB,MATCH($AT22,TAB!$1:$1,0)-9,FALSE),"")</f>
        <v/>
      </c>
      <c r="AX22" s="15" t="str">
        <f>IF(AW22="AB",IFERROR(VLOOKUP($G22,TAB!$J:$BB,MATCH($AT22,TAB!$1:$1,0)-8,FALSE),""),"NA")</f>
        <v>NA</v>
      </c>
      <c r="AY22" s="15" t="str">
        <f>IFERROR(VLOOKUP($G22,TAB!$J:$BB,MATCH($AT22,TAB!$1:$1,0)-7,FALSE),"")</f>
        <v/>
      </c>
      <c r="AZ22" s="15" t="str">
        <f>IFERROR(VLOOKUP($G22,TAB!$J:$BB,MATCH($AT22,TAB!$1:$1,0)-6,FALSE),"")</f>
        <v/>
      </c>
      <c r="BA22" s="15" t="str">
        <f t="shared" si="19"/>
        <v/>
      </c>
      <c r="BB22" s="14" t="str">
        <f>IFERROR(VLOOKUP(BA22,INSTRUCTION!$I$1:$J$101,2),"")</f>
        <v/>
      </c>
      <c r="BC22" s="15" t="str">
        <f t="shared" si="6"/>
        <v/>
      </c>
      <c r="BD22" s="15" t="str">
        <f>IF(C22=0,"",TAB!I22)</f>
        <v/>
      </c>
      <c r="BE22" s="15" t="str">
        <f>IFERROR(VLOOKUP(BD22,INSTRUCTION!$D$2:$E$18,2,FALSE),"")</f>
        <v/>
      </c>
      <c r="BF22" s="15" t="str">
        <f t="shared" si="20"/>
        <v/>
      </c>
      <c r="BG22" s="15" t="str">
        <f>IFERROR(VLOOKUP($G22,TAB!$J:$BB,MATCH($BD22,TAB!$1:$1,0)-9,FALSE),"")</f>
        <v/>
      </c>
      <c r="BH22" s="15" t="str">
        <f>IF(BG22="AB",IFERROR(VLOOKUP($G22,TAB!$J:$BB,MATCH($BD22,TAB!$1:$1,0)-8,FALSE),""),"NA")</f>
        <v>NA</v>
      </c>
      <c r="BI22" s="15" t="str">
        <f>IFERROR(VLOOKUP($G22,TAB!$J:$BB,MATCH($BD22,TAB!$1:$1,0)-7,FALSE),"")</f>
        <v/>
      </c>
      <c r="BJ22" s="15" t="str">
        <f>IFERROR(VLOOKUP($G22,TAB!$J:$BB,MATCH($BD22,TAB!$1:$1,0)-6,FALSE),"")</f>
        <v/>
      </c>
      <c r="BK22" s="15" t="str">
        <f t="shared" si="21"/>
        <v/>
      </c>
      <c r="BL22" s="14" t="str">
        <f>IFERROR(VLOOKUP(BK22,INSTRUCTION!$I$1:$J$101,2),"")</f>
        <v/>
      </c>
      <c r="BM22" s="15" t="str">
        <f t="shared" si="7"/>
        <v/>
      </c>
      <c r="BN22" s="15" t="str">
        <f t="shared" si="22"/>
        <v/>
      </c>
      <c r="BO22" s="15" t="str">
        <f>IFERROR(SUMPRODUCT(LARGE((J22,S22,AC22,AM22,AW22,BG22),{1,2,3,4,5})),"")</f>
        <v/>
      </c>
      <c r="BP22" s="15" t="str">
        <f>IFERROR(SUMPRODUCT(LARGE((K22,U22,AE22,AO22,AY22,BI22),{1,2,3,4,5})),"")</f>
        <v/>
      </c>
      <c r="BQ22" s="15" t="str">
        <f>IF(BP22=0,"N.A.",IFERROR(SUMPRODUCT(LARGE((N22,W22,AG22,AQ22,BA22,BK22),{1,2,3,4,5})),""))</f>
        <v/>
      </c>
      <c r="BR22" s="15" t="str">
        <f t="shared" si="23"/>
        <v/>
      </c>
      <c r="BS22" s="15" t="str">
        <f t="shared" si="24"/>
        <v/>
      </c>
      <c r="BT22" s="15" t="str">
        <f t="shared" si="25"/>
        <v>N.A.</v>
      </c>
      <c r="BU22" s="15" t="str">
        <f t="shared" si="26"/>
        <v>N.A.</v>
      </c>
      <c r="BV22" s="15" t="str">
        <f t="shared" si="8"/>
        <v>N.A.</v>
      </c>
      <c r="BW22" s="34" t="str">
        <f t="shared" si="27"/>
        <v>N.A.</v>
      </c>
      <c r="BX22" s="15" t="str">
        <f t="shared" si="9"/>
        <v>N.A.</v>
      </c>
      <c r="BY22" s="15" t="str">
        <f t="shared" si="28"/>
        <v>N.A.</v>
      </c>
      <c r="BZ22" s="15" t="str">
        <f t="shared" si="31"/>
        <v>FAILED</v>
      </c>
      <c r="CA22" s="20" t="str">
        <f t="shared" si="29"/>
        <v/>
      </c>
      <c r="CB22" s="16">
        <f t="shared" si="30"/>
        <v>0</v>
      </c>
    </row>
    <row r="23" spans="1:80" x14ac:dyDescent="0.3">
      <c r="A23" s="49">
        <v>21</v>
      </c>
      <c r="B23" s="15">
        <f>TAB!A23</f>
        <v>0</v>
      </c>
      <c r="C23" s="15">
        <f>TAB!B23</f>
        <v>0</v>
      </c>
      <c r="D23" s="14" t="str">
        <f>IF(C23=0,"",TAB!C23)</f>
        <v/>
      </c>
      <c r="E23" s="14" t="str">
        <f>IF(C23=0,"",TAB!D23)</f>
        <v/>
      </c>
      <c r="F23" s="36" t="str">
        <f>IF(C23=0,"",TAB!E23)</f>
        <v/>
      </c>
      <c r="G23" s="14" t="str">
        <f>IF(C23=0,"",TAB!J23)</f>
        <v/>
      </c>
      <c r="H23" s="15" t="str">
        <f t="shared" si="10"/>
        <v/>
      </c>
      <c r="I23" s="15" t="str">
        <f t="shared" si="32"/>
        <v/>
      </c>
      <c r="J23" s="15" t="str">
        <f>IFERROR(VLOOKUP($G23,TAB!$J:$BB,2,FALSE),"")</f>
        <v/>
      </c>
      <c r="K23" s="15" t="str">
        <f>IF(J23="AB",IFERROR(VLOOKUP($G23,TAB!$J:$BB,3,FALSE),""),"NA")</f>
        <v>NA</v>
      </c>
      <c r="L23" s="15" t="str">
        <f>IFERROR(VLOOKUP($G23,TAB!$J:$BB,4,FALSE),"")</f>
        <v/>
      </c>
      <c r="M23" s="15" t="str">
        <f>IFERROR(VLOOKUP($G23,TAB!$J:$BB,5,FALSE),"")</f>
        <v/>
      </c>
      <c r="N23" s="15" t="str">
        <f t="shared" si="0"/>
        <v/>
      </c>
      <c r="O23" s="14" t="str">
        <f>IFERROR(VLOOKUP(N23,INSTRUCTION!$I$1:$J$101,2),"")</f>
        <v/>
      </c>
      <c r="P23" s="15" t="str">
        <f>IF(O23="","",IF(OR(L23="AB",M23="AB",K23="AB"),"N.A.",IF(N23&gt;=90,"O",IF(N23&gt;=80,"A+",IF(N23&gt;=70,"A",IF(N23&gt;=60,"B+",IF(N23&gt;=50,"B",IF(N23&gt;=40,"C",IF(N23&gt;=30,"P",IF(N23=0,"","F"))))))))))</f>
        <v/>
      </c>
      <c r="Q23" s="15" t="str">
        <f t="shared" si="12"/>
        <v/>
      </c>
      <c r="R23" s="15" t="str">
        <f t="shared" si="13"/>
        <v/>
      </c>
      <c r="S23" s="15" t="str">
        <f>IFERROR(VLOOKUP($G23,TAB!$J:$BB,6,FALSE),"")</f>
        <v/>
      </c>
      <c r="T23" s="15" t="str">
        <f>IF(S23="AB",IFERROR(VLOOKUP($G23,TAB!$J:$BB,7,FALSE),""),"NA")</f>
        <v>NA</v>
      </c>
      <c r="U23" s="15" t="str">
        <f>IFERROR(VLOOKUP($G23,TAB!$J:$BB,8,FALSE),"")</f>
        <v/>
      </c>
      <c r="V23" s="15" t="str">
        <f>IFERROR(VLOOKUP($G23,TAB!$J:$BB,9,FALSE),"")</f>
        <v/>
      </c>
      <c r="W23" s="15" t="str">
        <f t="shared" si="14"/>
        <v/>
      </c>
      <c r="X23" s="14" t="str">
        <f>IFERROR(VLOOKUP(W23,INSTRUCTION!$I$1:$J$101,2),"")</f>
        <v/>
      </c>
      <c r="Y23" s="15" t="str">
        <f>IF(X23="","",IF(OR(T23="AB",V23="AB",U23="AB"),"N.A.",IF(W23&gt;=90,"O",IF(W23&gt;=80,"A+",IF(W23&gt;=70,"A",IF(W23&gt;=60,"B+",IF(W23&gt;=50,"B",IF(W23&gt;=40,"C",IF(W23&gt;=30,"P",IF(W23=0,"","F"))))))))))</f>
        <v/>
      </c>
      <c r="Z23" s="14" t="str">
        <f>IF(C23=0,"",TAB!F23)</f>
        <v/>
      </c>
      <c r="AA23" s="15" t="str">
        <f>IFERROR(VLOOKUP(Z23,INSTRUCTION!$D$2:$E$18,2,FALSE),"")</f>
        <v/>
      </c>
      <c r="AB23" s="15" t="str">
        <f t="shared" si="15"/>
        <v/>
      </c>
      <c r="AC23" s="15" t="str">
        <f>IFERROR(VLOOKUP($G23,TAB!$J:$BB,MATCH($Z23,TAB!$1:$1,0)-9,FALSE),"")</f>
        <v/>
      </c>
      <c r="AD23" s="15" t="str">
        <f>IF(AC23="AB",IFERROR(VLOOKUP($G23,TAB!$J:$BB,MATCH($Z23,TAB!$1:$1,0)-8,FALSE),""),"NA")</f>
        <v>NA</v>
      </c>
      <c r="AE23" s="15" t="str">
        <f>IFERROR(VLOOKUP($G23,TAB!$J:$BB,MATCH($Z23,TAB!$1:$1,0)-7,FALSE),"")</f>
        <v/>
      </c>
      <c r="AF23" s="15" t="str">
        <f>IFERROR(VLOOKUP($G23,TAB!$J:$BB,MATCH($Z23,TAB!$1:$1,0)-6,FALSE),"")</f>
        <v/>
      </c>
      <c r="AG23" s="15" t="str">
        <f t="shared" si="16"/>
        <v/>
      </c>
      <c r="AH23" s="14" t="str">
        <f>IFERROR(VLOOKUP(AG23,INSTRUCTION!$I$1:$J$101,2),"")</f>
        <v/>
      </c>
      <c r="AI23" s="15" t="str">
        <f>IF(AH23="","",IF(OR(AD23="AB",AF23="AB",AE23="AB"),"N.A.",IF(AG23&gt;=90,"O",IF(AG23&gt;=80,"A+",IF(AG23&gt;=70,"A",IF(AG23&gt;=60,"B+",IF(AG23&gt;=50,"B",IF(AG23&gt;=40,"C",IF(AG23&gt;=30,"P",IF(AG23=0,"","F"))))))))))</f>
        <v/>
      </c>
      <c r="AJ23" s="15" t="str">
        <f>IF(C23=0,"",TAB!G23)</f>
        <v/>
      </c>
      <c r="AK23" s="15" t="str">
        <f>IFERROR(VLOOKUP(AJ23,INSTRUCTION!$D$2:$E$18,2,FALSE),"")</f>
        <v/>
      </c>
      <c r="AL23" s="15" t="str">
        <f t="shared" si="17"/>
        <v/>
      </c>
      <c r="AM23" s="15" t="str">
        <f>IFERROR(VLOOKUP($G23,TAB!$J:$BB,MATCH($AJ23,TAB!$1:$1,0)-9,FALSE),"")</f>
        <v/>
      </c>
      <c r="AN23" s="15" t="str">
        <f>IF(AM23="AB",IFERROR(VLOOKUP($G23,TAB!$J:$BB,MATCH($AJ23,TAB!$1:$1,0)-8,FALSE),""),"NA")</f>
        <v>NA</v>
      </c>
      <c r="AO23" s="15" t="str">
        <f>IFERROR(VLOOKUP($G23,TAB!$J:$BB,MATCH($AJ23,TAB!$1:$1,0)-7,FALSE),"")</f>
        <v/>
      </c>
      <c r="AP23" s="15" t="str">
        <f>IFERROR(VLOOKUP($G23,TAB!$J:$BB,MATCH($AJ23,TAB!$1:$1,0)-6,FALSE),"")</f>
        <v/>
      </c>
      <c r="AQ23" s="15" t="str">
        <f t="shared" si="4"/>
        <v/>
      </c>
      <c r="AR23" s="14" t="str">
        <f>IFERROR(VLOOKUP(AQ23,INSTRUCTION!$I$1:$J$101,2),"")</f>
        <v/>
      </c>
      <c r="AS23" s="15" t="str">
        <f>IF(AR23="","",IF(OR(AN23="AB",AP23="AB",AO23="AB"),"N.A.",IF(AQ23&gt;=90,"O",IF(AQ23&gt;=80,"A+",IF(AQ23&gt;=70,"A",IF(AQ23&gt;=60,"B+",IF(AQ23&gt;=50,"B",IF(AQ23&gt;=40,"C",IF(AQ23&gt;=30,"P",IF(AQ23=0,"","F"))))))))))</f>
        <v/>
      </c>
      <c r="AT23" s="15" t="str">
        <f>IF(C23=0,"",TAB!H23)</f>
        <v/>
      </c>
      <c r="AU23" s="15" t="str">
        <f>IFERROR(VLOOKUP(AT23,INSTRUCTION!$D$2:$E$18,2,FALSE),"")</f>
        <v/>
      </c>
      <c r="AV23" s="15" t="str">
        <f t="shared" si="18"/>
        <v/>
      </c>
      <c r="AW23" s="15" t="str">
        <f>IFERROR(VLOOKUP($G23,TAB!$J:$BB,MATCH($AT23,TAB!$1:$1,0)-9,FALSE),"")</f>
        <v/>
      </c>
      <c r="AX23" s="15" t="str">
        <f>IF(AW23="AB",IFERROR(VLOOKUP($G23,TAB!$J:$BB,MATCH($AT23,TAB!$1:$1,0)-8,FALSE),""),"NA")</f>
        <v>NA</v>
      </c>
      <c r="AY23" s="15" t="str">
        <f>IFERROR(VLOOKUP($G23,TAB!$J:$BB,MATCH($AT23,TAB!$1:$1,0)-7,FALSE),"")</f>
        <v/>
      </c>
      <c r="AZ23" s="15" t="str">
        <f>IFERROR(VLOOKUP($G23,TAB!$J:$BB,MATCH($AT23,TAB!$1:$1,0)-6,FALSE),"")</f>
        <v/>
      </c>
      <c r="BA23" s="15" t="str">
        <f t="shared" si="19"/>
        <v/>
      </c>
      <c r="BB23" s="14" t="str">
        <f>IFERROR(VLOOKUP(BA23,INSTRUCTION!$I$1:$J$101,2),"")</f>
        <v/>
      </c>
      <c r="BC23" s="15" t="str">
        <f>IF(BB23="","",IF(OR(AX23="AB",AZ23="AB",AY23="AB"),"N.A.",IF(BA23&gt;=90,"O",IF(BA23&gt;=80,"A+",IF(BA23&gt;=70,"A",IF(BA23&gt;=60,"B+",IF(BA23&gt;=50,"B",IF(BA23&gt;=40,"C",IF(BA23&gt;=30,"P",IF(BA23=0,"","F"))))))))))</f>
        <v/>
      </c>
      <c r="BD23" s="15" t="str">
        <f>IF(C23=0,"",TAB!I23)</f>
        <v/>
      </c>
      <c r="BE23" s="15" t="str">
        <f>IFERROR(VLOOKUP(BD23,INSTRUCTION!$D$2:$E$18,2,FALSE),"")</f>
        <v/>
      </c>
      <c r="BF23" s="15" t="str">
        <f t="shared" si="20"/>
        <v/>
      </c>
      <c r="BG23" s="15" t="str">
        <f>IFERROR(VLOOKUP($G23,TAB!$J:$BB,MATCH($BD23,TAB!$1:$1,0)-9,FALSE),"")</f>
        <v/>
      </c>
      <c r="BH23" s="15" t="str">
        <f>IF(BG23="AB",IFERROR(VLOOKUP($G23,TAB!$J:$BB,MATCH($BD23,TAB!$1:$1,0)-8,FALSE),""),"NA")</f>
        <v>NA</v>
      </c>
      <c r="BI23" s="15" t="str">
        <f>IFERROR(VLOOKUP($G23,TAB!$J:$BB,MATCH($BD23,TAB!$1:$1,0)-7,FALSE),"")</f>
        <v/>
      </c>
      <c r="BJ23" s="15" t="str">
        <f>IFERROR(VLOOKUP($G23,TAB!$J:$BB,MATCH($BD23,TAB!$1:$1,0)-6,FALSE),"")</f>
        <v/>
      </c>
      <c r="BK23" s="15" t="str">
        <f t="shared" si="21"/>
        <v/>
      </c>
      <c r="BL23" s="14" t="str">
        <f>IFERROR(VLOOKUP(BK23,INSTRUCTION!$I$1:$J$101,2),"")</f>
        <v/>
      </c>
      <c r="BM23" s="15" t="str">
        <f>IF(BL23="","",IF(OR(BH23="AB",BJ23="AB",BI23="AB"),"N.A.",IF(BK23&gt;=90,"O",IF(BK23&gt;=80,"A+",IF(BK23&gt;=70,"A",IF(BK23&gt;=60,"B+",IF(BK23&gt;=50,"B",IF(BK23&gt;=40,"C",IF(BK23&gt;=30,"P",IF(BK23=0,"","F"))))))))))</f>
        <v/>
      </c>
      <c r="BN23" s="15" t="str">
        <f t="shared" si="22"/>
        <v/>
      </c>
      <c r="BO23" s="15" t="str">
        <f>IFERROR(SUMPRODUCT(LARGE((J23,S23,AC23,AM23,AW23,BG23),{1,2,3,4,5})),"")</f>
        <v/>
      </c>
      <c r="BP23" s="15" t="str">
        <f>IFERROR(SUMPRODUCT(LARGE((K23,U23,AE23,AO23,AY23,BI23),{1,2,3,4,5})),"")</f>
        <v/>
      </c>
      <c r="BQ23" s="15" t="str">
        <f>IF(BP23=0,"N.A.",IFERROR(SUMPRODUCT(LARGE((N23,W23,AG23,AQ23,BA23,BK23),{1,2,3,4,5})),""))</f>
        <v/>
      </c>
      <c r="BR23" s="15" t="str">
        <f t="shared" si="23"/>
        <v/>
      </c>
      <c r="BS23" s="15" t="str">
        <f t="shared" si="24"/>
        <v/>
      </c>
      <c r="BT23" s="15" t="str">
        <f t="shared" si="25"/>
        <v>N.A.</v>
      </c>
      <c r="BU23" s="15" t="str">
        <f t="shared" si="26"/>
        <v>N.A.</v>
      </c>
      <c r="BV23" s="15" t="str">
        <f t="shared" si="8"/>
        <v>N.A.</v>
      </c>
      <c r="BW23" s="34" t="str">
        <f t="shared" si="27"/>
        <v>N.A.</v>
      </c>
      <c r="BX23" s="15" t="str">
        <f t="shared" si="9"/>
        <v>N.A.</v>
      </c>
      <c r="BY23" s="15" t="str">
        <f t="shared" si="28"/>
        <v>N.A.</v>
      </c>
      <c r="BZ23" s="15" t="str">
        <f t="shared" si="31"/>
        <v>FAILED</v>
      </c>
      <c r="CA23" s="20" t="str">
        <f t="shared" si="29"/>
        <v/>
      </c>
      <c r="CB23" s="16">
        <f t="shared" si="30"/>
        <v>0</v>
      </c>
    </row>
    <row r="24" spans="1:80" x14ac:dyDescent="0.3">
      <c r="A24" s="49">
        <v>22</v>
      </c>
      <c r="B24" s="15">
        <f>TAB!A24</f>
        <v>0</v>
      </c>
      <c r="C24" s="15">
        <f>TAB!B24</f>
        <v>0</v>
      </c>
      <c r="D24" s="14" t="str">
        <f>IF(C24=0,"",TAB!C24)</f>
        <v/>
      </c>
      <c r="E24" s="14" t="str">
        <f>IF(C24=0,"",TAB!D24)</f>
        <v/>
      </c>
      <c r="F24" s="36" t="str">
        <f>IF(C24=0,"",TAB!E24)</f>
        <v/>
      </c>
      <c r="G24" s="14" t="str">
        <f>IF(C24=0,"",TAB!J24)</f>
        <v/>
      </c>
      <c r="H24" s="15" t="str">
        <f t="shared" si="10"/>
        <v/>
      </c>
      <c r="I24" s="15" t="str">
        <f t="shared" si="32"/>
        <v/>
      </c>
      <c r="J24" s="15" t="str">
        <f>IFERROR(VLOOKUP($G24,TAB!$J:$BB,2,FALSE),"")</f>
        <v/>
      </c>
      <c r="K24" s="15" t="str">
        <f>IF(J24="AB",IFERROR(VLOOKUP($G24,TAB!$J:$BB,3,FALSE),""),"NA")</f>
        <v>NA</v>
      </c>
      <c r="L24" s="15" t="str">
        <f>IFERROR(VLOOKUP($G24,TAB!$J:$BB,4,FALSE),"")</f>
        <v/>
      </c>
      <c r="M24" s="15" t="str">
        <f>IFERROR(VLOOKUP($G24,TAB!$J:$BB,5,FALSE),"")</f>
        <v/>
      </c>
      <c r="N24" s="15" t="str">
        <f t="shared" si="0"/>
        <v/>
      </c>
      <c r="O24" s="14" t="str">
        <f>IFERROR(VLOOKUP(N24,INSTRUCTION!$I$1:$J$101,2),"")</f>
        <v/>
      </c>
      <c r="P24" s="15" t="str">
        <f t="shared" ref="P24:P87" si="33">IF(O24="","",IF(OR(L24="AB",M24="AB",K24="AB"),"N.A.",IF(N24&gt;=90,"O",IF(N24&gt;=80,"A+",IF(N24&gt;=70,"A",IF(N24&gt;=60,"B+",IF(N24&gt;=50,"B",IF(N24&gt;=40,"C",IF(N24&gt;=30,"P",IF(N24=0,"","F"))))))))))</f>
        <v/>
      </c>
      <c r="Q24" s="15" t="str">
        <f t="shared" si="12"/>
        <v/>
      </c>
      <c r="R24" s="15" t="str">
        <f t="shared" si="13"/>
        <v/>
      </c>
      <c r="S24" s="15" t="str">
        <f>IFERROR(VLOOKUP($G24,TAB!$J:$BB,6,FALSE),"")</f>
        <v/>
      </c>
      <c r="T24" s="15" t="str">
        <f>IF(S24="AB",IFERROR(VLOOKUP($G24,TAB!$J:$BB,7,FALSE),""),"NA")</f>
        <v>NA</v>
      </c>
      <c r="U24" s="15" t="str">
        <f>IFERROR(VLOOKUP($G24,TAB!$J:$BB,8,FALSE),"")</f>
        <v/>
      </c>
      <c r="V24" s="15" t="str">
        <f>IFERROR(VLOOKUP($G24,TAB!$J:$BB,9,FALSE),"")</f>
        <v/>
      </c>
      <c r="W24" s="15" t="str">
        <f t="shared" si="14"/>
        <v/>
      </c>
      <c r="X24" s="14" t="str">
        <f>IFERROR(VLOOKUP(W24,INSTRUCTION!$I$1:$J$101,2),"")</f>
        <v/>
      </c>
      <c r="Y24" s="15" t="str">
        <f t="shared" ref="Y24:Y87" si="34">IF(X24="","",IF(OR(T24="AB",V24="AB",U24="AB"),"N.A.",IF(W24&gt;=90,"O",IF(W24&gt;=80,"A+",IF(W24&gt;=70,"A",IF(W24&gt;=60,"B+",IF(W24&gt;=50,"B",IF(W24&gt;=40,"C",IF(W24&gt;=30,"P",IF(W24=0,"","F"))))))))))</f>
        <v/>
      </c>
      <c r="Z24" s="14" t="str">
        <f>IF(C24=0,"",TAB!F24)</f>
        <v/>
      </c>
      <c r="AA24" s="15" t="str">
        <f>IFERROR(VLOOKUP(Z24,INSTRUCTION!$D$2:$E$18,2,FALSE),"")</f>
        <v/>
      </c>
      <c r="AB24" s="15" t="str">
        <f t="shared" si="15"/>
        <v/>
      </c>
      <c r="AC24" s="15" t="str">
        <f>IFERROR(VLOOKUP($G24,TAB!$J:$BB,MATCH($Z24,TAB!$1:$1,0)-9,FALSE),"")</f>
        <v/>
      </c>
      <c r="AD24" s="15" t="str">
        <f>IF(AC24="AB",IFERROR(VLOOKUP($G24,TAB!$J:$BB,MATCH($Z24,TAB!$1:$1,0)-8,FALSE),""),"NA")</f>
        <v>NA</v>
      </c>
      <c r="AE24" s="15" t="str">
        <f>IFERROR(VLOOKUP($G24,TAB!$J:$BB,MATCH($Z24,TAB!$1:$1,0)-7,FALSE),"")</f>
        <v/>
      </c>
      <c r="AF24" s="15" t="str">
        <f>IFERROR(VLOOKUP($G24,TAB!$J:$BB,MATCH($Z24,TAB!$1:$1,0)-6,FALSE),"")</f>
        <v/>
      </c>
      <c r="AG24" s="15" t="str">
        <f t="shared" si="16"/>
        <v/>
      </c>
      <c r="AH24" s="14" t="str">
        <f>IFERROR(VLOOKUP(AG24,INSTRUCTION!$I$1:$J$101,2),"")</f>
        <v/>
      </c>
      <c r="AI24" s="15" t="str">
        <f t="shared" ref="AI24:AI87" si="35">IF(AH24="","",IF(OR(AD24="AB",AF24="AB",AE24="AB"),"N.A.",IF(AG24&gt;=90,"O",IF(AG24&gt;=80,"A+",IF(AG24&gt;=70,"A",IF(AG24&gt;=60,"B+",IF(AG24&gt;=50,"B",IF(AG24&gt;=40,"C",IF(AG24&gt;=30,"P",IF(AG24=0,"","F"))))))))))</f>
        <v/>
      </c>
      <c r="AJ24" s="15" t="str">
        <f>IF(C24=0,"",TAB!G24)</f>
        <v/>
      </c>
      <c r="AK24" s="15" t="str">
        <f>IFERROR(VLOOKUP(AJ24,INSTRUCTION!$D$2:$E$18,2,FALSE),"")</f>
        <v/>
      </c>
      <c r="AL24" s="15" t="str">
        <f t="shared" si="17"/>
        <v/>
      </c>
      <c r="AM24" s="15" t="str">
        <f>IFERROR(VLOOKUP($G24,TAB!$J:$BB,MATCH($AJ24,TAB!$1:$1,0)-9,FALSE),"")</f>
        <v/>
      </c>
      <c r="AN24" s="15" t="str">
        <f>IF(AM24="AB",IFERROR(VLOOKUP($G24,TAB!$J:$BB,MATCH($AJ24,TAB!$1:$1,0)-8,FALSE),""),"NA")</f>
        <v>NA</v>
      </c>
      <c r="AO24" s="15" t="str">
        <f>IFERROR(VLOOKUP($G24,TAB!$J:$BB,MATCH($AJ24,TAB!$1:$1,0)-7,FALSE),"")</f>
        <v/>
      </c>
      <c r="AP24" s="15" t="str">
        <f>IFERROR(VLOOKUP($G24,TAB!$J:$BB,MATCH($AJ24,TAB!$1:$1,0)-6,FALSE),"")</f>
        <v/>
      </c>
      <c r="AQ24" s="15" t="str">
        <f t="shared" si="4"/>
        <v/>
      </c>
      <c r="AR24" s="14" t="str">
        <f>IFERROR(VLOOKUP(AQ24,INSTRUCTION!$I$1:$J$101,2),"")</f>
        <v/>
      </c>
      <c r="AS24" s="15" t="str">
        <f t="shared" ref="AS24:AS87" si="36">IF(AR24="","",IF(OR(AN24="AB",AP24="AB",AO24="AB"),"N.A.",IF(AQ24&gt;=90,"O",IF(AQ24&gt;=80,"A+",IF(AQ24&gt;=70,"A",IF(AQ24&gt;=60,"B+",IF(AQ24&gt;=50,"B",IF(AQ24&gt;=40,"C",IF(AQ24&gt;=30,"P",IF(AQ24=0,"","F"))))))))))</f>
        <v/>
      </c>
      <c r="AT24" s="15" t="str">
        <f>IF(C24=0,"",TAB!H24)</f>
        <v/>
      </c>
      <c r="AU24" s="15" t="str">
        <f>IFERROR(VLOOKUP(AT24,INSTRUCTION!$D$2:$E$18,2,FALSE),"")</f>
        <v/>
      </c>
      <c r="AV24" s="15" t="str">
        <f t="shared" si="18"/>
        <v/>
      </c>
      <c r="AW24" s="15" t="str">
        <f>IFERROR(VLOOKUP($G24,TAB!$J:$BB,MATCH($AT24,TAB!$1:$1,0)-9,FALSE),"")</f>
        <v/>
      </c>
      <c r="AX24" s="15" t="str">
        <f>IF(AW24="AB",IFERROR(VLOOKUP($G24,TAB!$J:$BB,MATCH($AT24,TAB!$1:$1,0)-8,FALSE),""),"NA")</f>
        <v>NA</v>
      </c>
      <c r="AY24" s="15" t="str">
        <f>IFERROR(VLOOKUP($G24,TAB!$J:$BB,MATCH($AT24,TAB!$1:$1,0)-7,FALSE),"")</f>
        <v/>
      </c>
      <c r="AZ24" s="15" t="str">
        <f>IFERROR(VLOOKUP($G24,TAB!$J:$BB,MATCH($AT24,TAB!$1:$1,0)-6,FALSE),"")</f>
        <v/>
      </c>
      <c r="BA24" s="15" t="str">
        <f t="shared" si="19"/>
        <v/>
      </c>
      <c r="BB24" s="14" t="str">
        <f>IFERROR(VLOOKUP(BA24,INSTRUCTION!$I$1:$J$101,2),"")</f>
        <v/>
      </c>
      <c r="BC24" s="15" t="str">
        <f t="shared" ref="BC24:BC87" si="37">IF(BB24="","",IF(OR(AX24="AB",AZ24="AB",AY24="AB"),"N.A.",IF(BA24&gt;=90,"O",IF(BA24&gt;=80,"A+",IF(BA24&gt;=70,"A",IF(BA24&gt;=60,"B+",IF(BA24&gt;=50,"B",IF(BA24&gt;=40,"C",IF(BA24&gt;=30,"P",IF(BA24=0,"","F"))))))))))</f>
        <v/>
      </c>
      <c r="BD24" s="15" t="str">
        <f>IF(C24=0,"",TAB!I24)</f>
        <v/>
      </c>
      <c r="BE24" s="15" t="str">
        <f>IFERROR(VLOOKUP(BD24,INSTRUCTION!$D$2:$E$18,2,FALSE),"")</f>
        <v/>
      </c>
      <c r="BF24" s="15" t="str">
        <f t="shared" si="20"/>
        <v/>
      </c>
      <c r="BG24" s="15" t="str">
        <f>IFERROR(VLOOKUP($G24,TAB!$J:$BB,MATCH($BD24,TAB!$1:$1,0)-9,FALSE),"")</f>
        <v/>
      </c>
      <c r="BH24" s="15" t="str">
        <f>IF(BG24="AB",IFERROR(VLOOKUP($G24,TAB!$J:$BB,MATCH($BD24,TAB!$1:$1,0)-8,FALSE),""),"NA")</f>
        <v>NA</v>
      </c>
      <c r="BI24" s="15" t="str">
        <f>IFERROR(VLOOKUP($G24,TAB!$J:$BB,MATCH($BD24,TAB!$1:$1,0)-7,FALSE),"")</f>
        <v/>
      </c>
      <c r="BJ24" s="15" t="str">
        <f>IFERROR(VLOOKUP($G24,TAB!$J:$BB,MATCH($BD24,TAB!$1:$1,0)-6,FALSE),"")</f>
        <v/>
      </c>
      <c r="BK24" s="15" t="str">
        <f t="shared" si="21"/>
        <v/>
      </c>
      <c r="BL24" s="14" t="str">
        <f>IFERROR(VLOOKUP(BK24,INSTRUCTION!$I$1:$J$101,2),"")</f>
        <v/>
      </c>
      <c r="BM24" s="15" t="str">
        <f t="shared" ref="BM24:BM87" si="38">IF(BL24="","",IF(OR(BH24="AB",BJ24="AB",BI24="AB"),"N.A.",IF(BK24&gt;=90,"O",IF(BK24&gt;=80,"A+",IF(BK24&gt;=70,"A",IF(BK24&gt;=60,"B+",IF(BK24&gt;=50,"B",IF(BK24&gt;=40,"C",IF(BK24&gt;=30,"P",IF(BK24=0,"","F"))))))))))</f>
        <v/>
      </c>
      <c r="BN24" s="15" t="str">
        <f t="shared" si="22"/>
        <v/>
      </c>
      <c r="BO24" s="15" t="str">
        <f>IFERROR(SUMPRODUCT(LARGE((J24,S24,AC24,AM24,AW24,BG24),{1,2,3,4,5})),"")</f>
        <v/>
      </c>
      <c r="BP24" s="15" t="str">
        <f>IFERROR(SUMPRODUCT(LARGE((K24,U24,AE24,AO24,AY24,BI24),{1,2,3,4,5})),"")</f>
        <v/>
      </c>
      <c r="BQ24" s="15" t="str">
        <f>IF(BP24=0,"N.A.",IFERROR(SUMPRODUCT(LARGE((N24,W24,AG24,AQ24,BA24,BK24),{1,2,3,4,5})),""))</f>
        <v/>
      </c>
      <c r="BR24" s="15" t="str">
        <f t="shared" si="23"/>
        <v/>
      </c>
      <c r="BS24" s="15" t="str">
        <f t="shared" si="24"/>
        <v/>
      </c>
      <c r="BT24" s="15" t="str">
        <f t="shared" si="25"/>
        <v>N.A.</v>
      </c>
      <c r="BU24" s="15" t="str">
        <f t="shared" si="26"/>
        <v>N.A.</v>
      </c>
      <c r="BV24" s="15" t="str">
        <f t="shared" si="8"/>
        <v>N.A.</v>
      </c>
      <c r="BW24" s="34" t="str">
        <f t="shared" si="27"/>
        <v>N.A.</v>
      </c>
      <c r="BX24" s="15" t="str">
        <f t="shared" si="9"/>
        <v>N.A.</v>
      </c>
      <c r="BY24" s="15" t="str">
        <f t="shared" si="28"/>
        <v>N.A.</v>
      </c>
      <c r="BZ24" s="15" t="str">
        <f t="shared" si="31"/>
        <v>FAILED</v>
      </c>
      <c r="CA24" s="20" t="str">
        <f t="shared" si="29"/>
        <v/>
      </c>
      <c r="CB24" s="16">
        <f t="shared" si="30"/>
        <v>0</v>
      </c>
    </row>
    <row r="25" spans="1:80" x14ac:dyDescent="0.3">
      <c r="A25" s="49">
        <v>23</v>
      </c>
      <c r="B25" s="15">
        <f>TAB!A25</f>
        <v>0</v>
      </c>
      <c r="C25" s="15">
        <f>TAB!B25</f>
        <v>0</v>
      </c>
      <c r="D25" s="14" t="str">
        <f>IF(C25=0,"",TAB!C25)</f>
        <v/>
      </c>
      <c r="E25" s="14" t="str">
        <f>IF(C25=0,"",TAB!D25)</f>
        <v/>
      </c>
      <c r="F25" s="36" t="str">
        <f>IF(C25=0,"",TAB!E25)</f>
        <v/>
      </c>
      <c r="G25" s="14" t="str">
        <f>IF(C25=0,"",TAB!J25)</f>
        <v/>
      </c>
      <c r="H25" s="15" t="str">
        <f t="shared" si="10"/>
        <v/>
      </c>
      <c r="I25" s="15" t="str">
        <f t="shared" si="32"/>
        <v/>
      </c>
      <c r="J25" s="15" t="str">
        <f>IFERROR(VLOOKUP($G25,TAB!$J:$BB,2,FALSE),"")</f>
        <v/>
      </c>
      <c r="K25" s="15" t="str">
        <f>IF(J25="AB",IFERROR(VLOOKUP($G25,TAB!$J:$BB,3,FALSE),""),"NA")</f>
        <v>NA</v>
      </c>
      <c r="L25" s="15" t="str">
        <f>IFERROR(VLOOKUP($G25,TAB!$J:$BB,4,FALSE),"")</f>
        <v/>
      </c>
      <c r="M25" s="15" t="str">
        <f>IFERROR(VLOOKUP($G25,TAB!$J:$BB,5,FALSE),"")</f>
        <v/>
      </c>
      <c r="N25" s="15" t="str">
        <f t="shared" si="0"/>
        <v/>
      </c>
      <c r="O25" s="14" t="str">
        <f>IFERROR(VLOOKUP(N25,INSTRUCTION!$I$1:$J$101,2),"")</f>
        <v/>
      </c>
      <c r="P25" s="15" t="str">
        <f t="shared" si="33"/>
        <v/>
      </c>
      <c r="Q25" s="15" t="str">
        <f t="shared" si="12"/>
        <v/>
      </c>
      <c r="R25" s="15" t="str">
        <f t="shared" si="13"/>
        <v/>
      </c>
      <c r="S25" s="15" t="str">
        <f>IFERROR(VLOOKUP($G25,TAB!$J:$BB,6,FALSE),"")</f>
        <v/>
      </c>
      <c r="T25" s="15" t="str">
        <f>IF(S25="AB",IFERROR(VLOOKUP($G25,TAB!$J:$BB,7,FALSE),""),"NA")</f>
        <v>NA</v>
      </c>
      <c r="U25" s="15" t="str">
        <f>IFERROR(VLOOKUP($G25,TAB!$J:$BB,8,FALSE),"")</f>
        <v/>
      </c>
      <c r="V25" s="15" t="str">
        <f>IFERROR(VLOOKUP($G25,TAB!$J:$BB,9,FALSE),"")</f>
        <v/>
      </c>
      <c r="W25" s="15" t="str">
        <f t="shared" si="14"/>
        <v/>
      </c>
      <c r="X25" s="14" t="str">
        <f>IFERROR(VLOOKUP(W25,INSTRUCTION!$I$1:$J$101,2),"")</f>
        <v/>
      </c>
      <c r="Y25" s="15" t="str">
        <f t="shared" si="34"/>
        <v/>
      </c>
      <c r="Z25" s="14" t="str">
        <f>IF(C25=0,"",TAB!F25)</f>
        <v/>
      </c>
      <c r="AA25" s="15" t="str">
        <f>IFERROR(VLOOKUP(Z25,INSTRUCTION!$D$2:$E$18,2,FALSE),"")</f>
        <v/>
      </c>
      <c r="AB25" s="15" t="str">
        <f t="shared" si="15"/>
        <v/>
      </c>
      <c r="AC25" s="15" t="str">
        <f>IFERROR(VLOOKUP($G25,TAB!$J:$BB,MATCH($Z25,TAB!$1:$1,0)-9,FALSE),"")</f>
        <v/>
      </c>
      <c r="AD25" s="15" t="str">
        <f>IF(AC25="AB",IFERROR(VLOOKUP($G25,TAB!$J:$BB,MATCH($Z25,TAB!$1:$1,0)-8,FALSE),""),"NA")</f>
        <v>NA</v>
      </c>
      <c r="AE25" s="15" t="str">
        <f>IFERROR(VLOOKUP($G25,TAB!$J:$BB,MATCH($Z25,TAB!$1:$1,0)-7,FALSE),"")</f>
        <v/>
      </c>
      <c r="AF25" s="15" t="str">
        <f>IFERROR(VLOOKUP($G25,TAB!$J:$BB,MATCH($Z25,TAB!$1:$1,0)-6,FALSE),"")</f>
        <v/>
      </c>
      <c r="AG25" s="15" t="str">
        <f t="shared" si="16"/>
        <v/>
      </c>
      <c r="AH25" s="14" t="str">
        <f>IFERROR(VLOOKUP(AG25,INSTRUCTION!$I$1:$J$101,2),"")</f>
        <v/>
      </c>
      <c r="AI25" s="15" t="str">
        <f t="shared" si="35"/>
        <v/>
      </c>
      <c r="AJ25" s="15" t="str">
        <f>IF(C25=0,"",TAB!G25)</f>
        <v/>
      </c>
      <c r="AK25" s="15" t="str">
        <f>IFERROR(VLOOKUP(AJ25,INSTRUCTION!$D$2:$E$18,2,FALSE),"")</f>
        <v/>
      </c>
      <c r="AL25" s="15" t="str">
        <f t="shared" si="17"/>
        <v/>
      </c>
      <c r="AM25" s="15" t="str">
        <f>IFERROR(VLOOKUP($G25,TAB!$J:$BB,MATCH($AJ25,TAB!$1:$1,0)-9,FALSE),"")</f>
        <v/>
      </c>
      <c r="AN25" s="15" t="str">
        <f>IF(AM25="AB",IFERROR(VLOOKUP($G25,TAB!$J:$BB,MATCH($AJ25,TAB!$1:$1,0)-8,FALSE),""),"NA")</f>
        <v>NA</v>
      </c>
      <c r="AO25" s="15" t="str">
        <f>IFERROR(VLOOKUP($G25,TAB!$J:$BB,MATCH($AJ25,TAB!$1:$1,0)-7,FALSE),"")</f>
        <v/>
      </c>
      <c r="AP25" s="15" t="str">
        <f>IFERROR(VLOOKUP($G25,TAB!$J:$BB,MATCH($AJ25,TAB!$1:$1,0)-6,FALSE),"")</f>
        <v/>
      </c>
      <c r="AQ25" s="15" t="str">
        <f t="shared" si="4"/>
        <v/>
      </c>
      <c r="AR25" s="14" t="str">
        <f>IFERROR(VLOOKUP(AQ25,INSTRUCTION!$I$1:$J$101,2),"")</f>
        <v/>
      </c>
      <c r="AS25" s="15" t="str">
        <f t="shared" si="36"/>
        <v/>
      </c>
      <c r="AT25" s="15" t="str">
        <f>IF(C25=0,"",TAB!H25)</f>
        <v/>
      </c>
      <c r="AU25" s="15" t="str">
        <f>IFERROR(VLOOKUP(AT25,INSTRUCTION!$D$2:$E$18,2,FALSE),"")</f>
        <v/>
      </c>
      <c r="AV25" s="15" t="str">
        <f t="shared" si="18"/>
        <v/>
      </c>
      <c r="AW25" s="15" t="str">
        <f>IFERROR(VLOOKUP($G25,TAB!$J:$BB,MATCH($AT25,TAB!$1:$1,0)-9,FALSE),"")</f>
        <v/>
      </c>
      <c r="AX25" s="15" t="str">
        <f>IF(AW25="AB",IFERROR(VLOOKUP($G25,TAB!$J:$BB,MATCH($AT25,TAB!$1:$1,0)-8,FALSE),""),"NA")</f>
        <v>NA</v>
      </c>
      <c r="AY25" s="15" t="str">
        <f>IFERROR(VLOOKUP($G25,TAB!$J:$BB,MATCH($AT25,TAB!$1:$1,0)-7,FALSE),"")</f>
        <v/>
      </c>
      <c r="AZ25" s="15" t="str">
        <f>IFERROR(VLOOKUP($G25,TAB!$J:$BB,MATCH($AT25,TAB!$1:$1,0)-6,FALSE),"")</f>
        <v/>
      </c>
      <c r="BA25" s="15" t="str">
        <f t="shared" si="19"/>
        <v/>
      </c>
      <c r="BB25" s="14" t="str">
        <f>IFERROR(VLOOKUP(BA25,INSTRUCTION!$I$1:$J$101,2),"")</f>
        <v/>
      </c>
      <c r="BC25" s="15" t="str">
        <f t="shared" si="37"/>
        <v/>
      </c>
      <c r="BD25" s="15" t="str">
        <f>IF(C25=0,"",TAB!I25)</f>
        <v/>
      </c>
      <c r="BE25" s="15" t="str">
        <f>IFERROR(VLOOKUP(BD25,INSTRUCTION!$D$2:$E$18,2,FALSE),"")</f>
        <v/>
      </c>
      <c r="BF25" s="15" t="str">
        <f t="shared" si="20"/>
        <v/>
      </c>
      <c r="BG25" s="15" t="str">
        <f>IFERROR(VLOOKUP($G25,TAB!$J:$BB,MATCH($BD25,TAB!$1:$1,0)-9,FALSE),"")</f>
        <v/>
      </c>
      <c r="BH25" s="15" t="str">
        <f>IF(BG25="AB",IFERROR(VLOOKUP($G25,TAB!$J:$BB,MATCH($BD25,TAB!$1:$1,0)-8,FALSE),""),"NA")</f>
        <v>NA</v>
      </c>
      <c r="BI25" s="15" t="str">
        <f>IFERROR(VLOOKUP($G25,TAB!$J:$BB,MATCH($BD25,TAB!$1:$1,0)-7,FALSE),"")</f>
        <v/>
      </c>
      <c r="BJ25" s="15" t="str">
        <f>IFERROR(VLOOKUP($G25,TAB!$J:$BB,MATCH($BD25,TAB!$1:$1,0)-6,FALSE),"")</f>
        <v/>
      </c>
      <c r="BK25" s="15" t="str">
        <f t="shared" si="21"/>
        <v/>
      </c>
      <c r="BL25" s="14" t="str">
        <f>IFERROR(VLOOKUP(BK25,INSTRUCTION!$I$1:$J$101,2),"")</f>
        <v/>
      </c>
      <c r="BM25" s="15" t="str">
        <f t="shared" si="38"/>
        <v/>
      </c>
      <c r="BN25" s="15" t="str">
        <f t="shared" si="22"/>
        <v/>
      </c>
      <c r="BO25" s="15" t="str">
        <f>IFERROR(SUMPRODUCT(LARGE((J25,S25,AC25,AM25,AW25,BG25),{1,2,3,4,5})),"")</f>
        <v/>
      </c>
      <c r="BP25" s="15" t="str">
        <f>IFERROR(SUMPRODUCT(LARGE((K25,U25,AE25,AO25,AY25,BI25),{1,2,3,4,5})),"")</f>
        <v/>
      </c>
      <c r="BQ25" s="15" t="str">
        <f>IF(BP25=0,"N.A.",IFERROR(SUMPRODUCT(LARGE((N25,W25,AG25,AQ25,BA25,BK25),{1,2,3,4,5})),""))</f>
        <v/>
      </c>
      <c r="BR25" s="15" t="str">
        <f t="shared" si="23"/>
        <v/>
      </c>
      <c r="BS25" s="15" t="str">
        <f t="shared" si="24"/>
        <v/>
      </c>
      <c r="BT25" s="15" t="str">
        <f t="shared" si="25"/>
        <v>N.A.</v>
      </c>
      <c r="BU25" s="15" t="str">
        <f t="shared" si="26"/>
        <v>N.A.</v>
      </c>
      <c r="BV25" s="15" t="str">
        <f t="shared" si="8"/>
        <v>N.A.</v>
      </c>
      <c r="BW25" s="34" t="str">
        <f t="shared" si="27"/>
        <v>N.A.</v>
      </c>
      <c r="BX25" s="15" t="str">
        <f t="shared" si="9"/>
        <v>N.A.</v>
      </c>
      <c r="BY25" s="15" t="str">
        <f t="shared" si="28"/>
        <v>N.A.</v>
      </c>
      <c r="BZ25" s="15" t="str">
        <f t="shared" si="31"/>
        <v>FAILED</v>
      </c>
      <c r="CA25" s="20" t="str">
        <f t="shared" si="29"/>
        <v/>
      </c>
      <c r="CB25" s="16">
        <f t="shared" si="30"/>
        <v>0</v>
      </c>
    </row>
    <row r="26" spans="1:80" x14ac:dyDescent="0.3">
      <c r="A26" s="49">
        <v>24</v>
      </c>
      <c r="B26" s="15">
        <f>TAB!A26</f>
        <v>0</v>
      </c>
      <c r="C26" s="15">
        <f>TAB!B26</f>
        <v>0</v>
      </c>
      <c r="D26" s="14" t="str">
        <f>IF(C26=0,"",TAB!C26)</f>
        <v/>
      </c>
      <c r="E26" s="14" t="str">
        <f>IF(C26=0,"",TAB!D26)</f>
        <v/>
      </c>
      <c r="F26" s="36" t="str">
        <f>IF(C26=0,"",TAB!E26)</f>
        <v/>
      </c>
      <c r="G26" s="14" t="str">
        <f>IF(C26=0,"",TAB!J26)</f>
        <v/>
      </c>
      <c r="H26" s="15" t="str">
        <f t="shared" si="10"/>
        <v/>
      </c>
      <c r="I26" s="15" t="str">
        <f t="shared" si="32"/>
        <v/>
      </c>
      <c r="J26" s="15" t="str">
        <f>IFERROR(VLOOKUP($G26,TAB!$J:$BB,2,FALSE),"")</f>
        <v/>
      </c>
      <c r="K26" s="15" t="str">
        <f>IF(J26="AB",IFERROR(VLOOKUP($G26,TAB!$J:$BB,3,FALSE),""),"NA")</f>
        <v>NA</v>
      </c>
      <c r="L26" s="15" t="str">
        <f>IFERROR(VLOOKUP($G26,TAB!$J:$BB,4,FALSE),"")</f>
        <v/>
      </c>
      <c r="M26" s="15" t="str">
        <f>IFERROR(VLOOKUP($G26,TAB!$J:$BB,5,FALSE),"")</f>
        <v/>
      </c>
      <c r="N26" s="15" t="str">
        <f t="shared" si="0"/>
        <v/>
      </c>
      <c r="O26" s="14" t="str">
        <f>IFERROR(VLOOKUP(N26,INSTRUCTION!$I$1:$J$101,2),"")</f>
        <v/>
      </c>
      <c r="P26" s="15" t="str">
        <f t="shared" si="33"/>
        <v/>
      </c>
      <c r="Q26" s="15" t="str">
        <f t="shared" si="12"/>
        <v/>
      </c>
      <c r="R26" s="15" t="str">
        <f t="shared" si="13"/>
        <v/>
      </c>
      <c r="S26" s="15" t="str">
        <f>IFERROR(VLOOKUP($G26,TAB!$J:$BB,6,FALSE),"")</f>
        <v/>
      </c>
      <c r="T26" s="15" t="str">
        <f>IF(S26="AB",IFERROR(VLOOKUP($G26,TAB!$J:$BB,7,FALSE),""),"NA")</f>
        <v>NA</v>
      </c>
      <c r="U26" s="15" t="str">
        <f>IFERROR(VLOOKUP($G26,TAB!$J:$BB,8,FALSE),"")</f>
        <v/>
      </c>
      <c r="V26" s="15" t="str">
        <f>IFERROR(VLOOKUP($G26,TAB!$J:$BB,9,FALSE),"")</f>
        <v/>
      </c>
      <c r="W26" s="15" t="str">
        <f t="shared" si="14"/>
        <v/>
      </c>
      <c r="X26" s="14" t="str">
        <f>IFERROR(VLOOKUP(W26,INSTRUCTION!$I$1:$J$101,2),"")</f>
        <v/>
      </c>
      <c r="Y26" s="15" t="str">
        <f t="shared" si="34"/>
        <v/>
      </c>
      <c r="Z26" s="14" t="str">
        <f>IF(C26=0,"",TAB!F26)</f>
        <v/>
      </c>
      <c r="AA26" s="15" t="str">
        <f>IFERROR(VLOOKUP(Z26,INSTRUCTION!$D$2:$E$18,2,FALSE),"")</f>
        <v/>
      </c>
      <c r="AB26" s="15" t="str">
        <f t="shared" si="15"/>
        <v/>
      </c>
      <c r="AC26" s="15" t="str">
        <f>IFERROR(VLOOKUP($G26,TAB!$J:$BB,MATCH($Z26,TAB!$1:$1,0)-9,FALSE),"")</f>
        <v/>
      </c>
      <c r="AD26" s="15" t="str">
        <f>IF(AC26="AB",IFERROR(VLOOKUP($G26,TAB!$J:$BB,MATCH($Z26,TAB!$1:$1,0)-8,FALSE),""),"NA")</f>
        <v>NA</v>
      </c>
      <c r="AE26" s="15" t="str">
        <f>IFERROR(VLOOKUP($G26,TAB!$J:$BB,MATCH($Z26,TAB!$1:$1,0)-7,FALSE),"")</f>
        <v/>
      </c>
      <c r="AF26" s="15" t="str">
        <f>IFERROR(VLOOKUP($G26,TAB!$J:$BB,MATCH($Z26,TAB!$1:$1,0)-6,FALSE),"")</f>
        <v/>
      </c>
      <c r="AG26" s="15" t="str">
        <f t="shared" si="16"/>
        <v/>
      </c>
      <c r="AH26" s="14" t="str">
        <f>IFERROR(VLOOKUP(AG26,INSTRUCTION!$I$1:$J$101,2),"")</f>
        <v/>
      </c>
      <c r="AI26" s="15" t="str">
        <f t="shared" si="35"/>
        <v/>
      </c>
      <c r="AJ26" s="15" t="str">
        <f>IF(C26=0,"",TAB!G26)</f>
        <v/>
      </c>
      <c r="AK26" s="15" t="str">
        <f>IFERROR(VLOOKUP(AJ26,INSTRUCTION!$D$2:$E$18,2,FALSE),"")</f>
        <v/>
      </c>
      <c r="AL26" s="15" t="str">
        <f t="shared" si="17"/>
        <v/>
      </c>
      <c r="AM26" s="15" t="str">
        <f>IFERROR(VLOOKUP($G26,TAB!$J:$BB,MATCH($AJ26,TAB!$1:$1,0)-9,FALSE),"")</f>
        <v/>
      </c>
      <c r="AN26" s="15" t="str">
        <f>IF(AM26="AB",IFERROR(VLOOKUP($G26,TAB!$J:$BB,MATCH($AJ26,TAB!$1:$1,0)-8,FALSE),""),"NA")</f>
        <v>NA</v>
      </c>
      <c r="AO26" s="15" t="str">
        <f>IFERROR(VLOOKUP($G26,TAB!$J:$BB,MATCH($AJ26,TAB!$1:$1,0)-7,FALSE),"")</f>
        <v/>
      </c>
      <c r="AP26" s="15" t="str">
        <f>IFERROR(VLOOKUP($G26,TAB!$J:$BB,MATCH($AJ26,TAB!$1:$1,0)-6,FALSE),"")</f>
        <v/>
      </c>
      <c r="AQ26" s="15" t="str">
        <f t="shared" si="4"/>
        <v/>
      </c>
      <c r="AR26" s="14" t="str">
        <f>IFERROR(VLOOKUP(AQ26,INSTRUCTION!$I$1:$J$101,2),"")</f>
        <v/>
      </c>
      <c r="AS26" s="15" t="str">
        <f t="shared" si="36"/>
        <v/>
      </c>
      <c r="AT26" s="15" t="str">
        <f>IF(C26=0,"",TAB!H26)</f>
        <v/>
      </c>
      <c r="AU26" s="15" t="str">
        <f>IFERROR(VLOOKUP(AT26,INSTRUCTION!$D$2:$E$18,2,FALSE),"")</f>
        <v/>
      </c>
      <c r="AV26" s="15" t="str">
        <f t="shared" si="18"/>
        <v/>
      </c>
      <c r="AW26" s="15" t="str">
        <f>IFERROR(VLOOKUP($G26,TAB!$J:$BB,MATCH($AT26,TAB!$1:$1,0)-9,FALSE),"")</f>
        <v/>
      </c>
      <c r="AX26" s="15" t="str">
        <f>IF(AW26="AB",IFERROR(VLOOKUP($G26,TAB!$J:$BB,MATCH($AT26,TAB!$1:$1,0)-8,FALSE),""),"NA")</f>
        <v>NA</v>
      </c>
      <c r="AY26" s="15" t="str">
        <f>IFERROR(VLOOKUP($G26,TAB!$J:$BB,MATCH($AT26,TAB!$1:$1,0)-7,FALSE),"")</f>
        <v/>
      </c>
      <c r="AZ26" s="15" t="str">
        <f>IFERROR(VLOOKUP($G26,TAB!$J:$BB,MATCH($AT26,TAB!$1:$1,0)-6,FALSE),"")</f>
        <v/>
      </c>
      <c r="BA26" s="15" t="str">
        <f t="shared" si="19"/>
        <v/>
      </c>
      <c r="BB26" s="14" t="str">
        <f>IFERROR(VLOOKUP(BA26,INSTRUCTION!$I$1:$J$101,2),"")</f>
        <v/>
      </c>
      <c r="BC26" s="15" t="str">
        <f t="shared" si="37"/>
        <v/>
      </c>
      <c r="BD26" s="15" t="str">
        <f>IF(C26=0,"",TAB!I26)</f>
        <v/>
      </c>
      <c r="BE26" s="15" t="str">
        <f>IFERROR(VLOOKUP(BD26,INSTRUCTION!$D$2:$E$18,2,FALSE),"")</f>
        <v/>
      </c>
      <c r="BF26" s="15" t="str">
        <f t="shared" si="20"/>
        <v/>
      </c>
      <c r="BG26" s="15" t="str">
        <f>IFERROR(VLOOKUP($G26,TAB!$J:$BB,MATCH($BD26,TAB!$1:$1,0)-9,FALSE),"")</f>
        <v/>
      </c>
      <c r="BH26" s="15" t="str">
        <f>IF(BG26="AB",IFERROR(VLOOKUP($G26,TAB!$J:$BB,MATCH($BD26,TAB!$1:$1,0)-8,FALSE),""),"NA")</f>
        <v>NA</v>
      </c>
      <c r="BI26" s="15" t="str">
        <f>IFERROR(VLOOKUP($G26,TAB!$J:$BB,MATCH($BD26,TAB!$1:$1,0)-7,FALSE),"")</f>
        <v/>
      </c>
      <c r="BJ26" s="15" t="str">
        <f>IFERROR(VLOOKUP($G26,TAB!$J:$BB,MATCH($BD26,TAB!$1:$1,0)-6,FALSE),"")</f>
        <v/>
      </c>
      <c r="BK26" s="15" t="str">
        <f t="shared" si="21"/>
        <v/>
      </c>
      <c r="BL26" s="14" t="str">
        <f>IFERROR(VLOOKUP(BK26,INSTRUCTION!$I$1:$J$101,2),"")</f>
        <v/>
      </c>
      <c r="BM26" s="15" t="str">
        <f t="shared" si="38"/>
        <v/>
      </c>
      <c r="BN26" s="15" t="str">
        <f t="shared" si="22"/>
        <v/>
      </c>
      <c r="BO26" s="15" t="str">
        <f>IFERROR(SUMPRODUCT(LARGE((J26,S26,AC26,AM26,AW26,BG26),{1,2,3,4,5})),"")</f>
        <v/>
      </c>
      <c r="BP26" s="15" t="str">
        <f>IFERROR(SUMPRODUCT(LARGE((K26,U26,AE26,AO26,AY26,BI26),{1,2,3,4,5})),"")</f>
        <v/>
      </c>
      <c r="BQ26" s="15" t="str">
        <f>IF(BP26=0,"N.A.",IFERROR(SUMPRODUCT(LARGE((N26,W26,AG26,AQ26,BA26,BK26),{1,2,3,4,5})),""))</f>
        <v/>
      </c>
      <c r="BR26" s="15" t="str">
        <f t="shared" si="23"/>
        <v/>
      </c>
      <c r="BS26" s="15" t="str">
        <f t="shared" si="24"/>
        <v/>
      </c>
      <c r="BT26" s="15" t="str">
        <f t="shared" si="25"/>
        <v>N.A.</v>
      </c>
      <c r="BU26" s="15" t="str">
        <f t="shared" si="26"/>
        <v>N.A.</v>
      </c>
      <c r="BV26" s="15" t="str">
        <f t="shared" si="8"/>
        <v>N.A.</v>
      </c>
      <c r="BW26" s="34" t="str">
        <f t="shared" si="27"/>
        <v>N.A.</v>
      </c>
      <c r="BX26" s="15" t="str">
        <f t="shared" si="9"/>
        <v>N.A.</v>
      </c>
      <c r="BY26" s="15" t="str">
        <f t="shared" si="28"/>
        <v>N.A.</v>
      </c>
      <c r="BZ26" s="15" t="str">
        <f t="shared" si="31"/>
        <v>FAILED</v>
      </c>
      <c r="CA26" s="20" t="str">
        <f t="shared" si="29"/>
        <v/>
      </c>
      <c r="CB26" s="16">
        <f t="shared" si="30"/>
        <v>0</v>
      </c>
    </row>
    <row r="27" spans="1:80" x14ac:dyDescent="0.3">
      <c r="A27" s="49">
        <v>25</v>
      </c>
      <c r="B27" s="15">
        <f>TAB!A27</f>
        <v>0</v>
      </c>
      <c r="C27" s="15">
        <f>TAB!B27</f>
        <v>0</v>
      </c>
      <c r="D27" s="14" t="str">
        <f>IF(C27=0,"",TAB!C27)</f>
        <v/>
      </c>
      <c r="E27" s="14" t="str">
        <f>IF(C27=0,"",TAB!D27)</f>
        <v/>
      </c>
      <c r="F27" s="36" t="str">
        <f>IF(C27=0,"",TAB!E27)</f>
        <v/>
      </c>
      <c r="G27" s="14" t="str">
        <f>IF(C27=0,"",TAB!J27)</f>
        <v/>
      </c>
      <c r="H27" s="15" t="str">
        <f t="shared" si="10"/>
        <v/>
      </c>
      <c r="I27" s="15" t="str">
        <f t="shared" si="32"/>
        <v/>
      </c>
      <c r="J27" s="15" t="str">
        <f>IFERROR(VLOOKUP($G27,TAB!$J:$BB,2,FALSE),"")</f>
        <v/>
      </c>
      <c r="K27" s="15" t="str">
        <f>IF(J27="AB",IFERROR(VLOOKUP($G27,TAB!$J:$BB,3,FALSE),""),"NA")</f>
        <v>NA</v>
      </c>
      <c r="L27" s="15" t="str">
        <f>IFERROR(VLOOKUP($G27,TAB!$J:$BB,4,FALSE),"")</f>
        <v/>
      </c>
      <c r="M27" s="15" t="str">
        <f>IFERROR(VLOOKUP($G27,TAB!$J:$BB,5,FALSE),"")</f>
        <v/>
      </c>
      <c r="N27" s="15" t="str">
        <f t="shared" si="0"/>
        <v/>
      </c>
      <c r="O27" s="14" t="str">
        <f>IFERROR(VLOOKUP(N27,INSTRUCTION!$I$1:$J$101,2),"")</f>
        <v/>
      </c>
      <c r="P27" s="15" t="str">
        <f t="shared" si="33"/>
        <v/>
      </c>
      <c r="Q27" s="15" t="str">
        <f t="shared" si="12"/>
        <v/>
      </c>
      <c r="R27" s="15" t="str">
        <f t="shared" si="13"/>
        <v/>
      </c>
      <c r="S27" s="15" t="str">
        <f>IFERROR(VLOOKUP($G27,TAB!$J:$BB,6,FALSE),"")</f>
        <v/>
      </c>
      <c r="T27" s="15" t="str">
        <f>IF(S27="AB",IFERROR(VLOOKUP($G27,TAB!$J:$BB,7,FALSE),""),"NA")</f>
        <v>NA</v>
      </c>
      <c r="U27" s="15" t="str">
        <f>IFERROR(VLOOKUP($G27,TAB!$J:$BB,8,FALSE),"")</f>
        <v/>
      </c>
      <c r="V27" s="15" t="str">
        <f>IFERROR(VLOOKUP($G27,TAB!$J:$BB,9,FALSE),"")</f>
        <v/>
      </c>
      <c r="W27" s="15" t="str">
        <f t="shared" si="14"/>
        <v/>
      </c>
      <c r="X27" s="14" t="str">
        <f>IFERROR(VLOOKUP(W27,INSTRUCTION!$I$1:$J$101,2),"")</f>
        <v/>
      </c>
      <c r="Y27" s="15" t="str">
        <f t="shared" si="34"/>
        <v/>
      </c>
      <c r="Z27" s="14" t="str">
        <f>IF(C27=0,"",TAB!F27)</f>
        <v/>
      </c>
      <c r="AA27" s="15" t="str">
        <f>IFERROR(VLOOKUP(Z27,INSTRUCTION!$D$2:$E$18,2,FALSE),"")</f>
        <v/>
      </c>
      <c r="AB27" s="15" t="str">
        <f t="shared" si="15"/>
        <v/>
      </c>
      <c r="AC27" s="15" t="str">
        <f>IFERROR(VLOOKUP($G27,TAB!$J:$BB,MATCH($Z27,TAB!$1:$1,0)-9,FALSE),"")</f>
        <v/>
      </c>
      <c r="AD27" s="15" t="str">
        <f>IF(AC27="AB",IFERROR(VLOOKUP($G27,TAB!$J:$BB,MATCH($Z27,TAB!$1:$1,0)-8,FALSE),""),"NA")</f>
        <v>NA</v>
      </c>
      <c r="AE27" s="15" t="str">
        <f>IFERROR(VLOOKUP($G27,TAB!$J:$BB,MATCH($Z27,TAB!$1:$1,0)-7,FALSE),"")</f>
        <v/>
      </c>
      <c r="AF27" s="15" t="str">
        <f>IFERROR(VLOOKUP($G27,TAB!$J:$BB,MATCH($Z27,TAB!$1:$1,0)-6,FALSE),"")</f>
        <v/>
      </c>
      <c r="AG27" s="15" t="str">
        <f t="shared" si="16"/>
        <v/>
      </c>
      <c r="AH27" s="14" t="str">
        <f>IFERROR(VLOOKUP(AG27,INSTRUCTION!$I$1:$J$101,2),"")</f>
        <v/>
      </c>
      <c r="AI27" s="15" t="str">
        <f t="shared" si="35"/>
        <v/>
      </c>
      <c r="AJ27" s="15" t="str">
        <f>IF(C27=0,"",TAB!G27)</f>
        <v/>
      </c>
      <c r="AK27" s="15" t="str">
        <f>IFERROR(VLOOKUP(AJ27,INSTRUCTION!$D$2:$E$18,2,FALSE),"")</f>
        <v/>
      </c>
      <c r="AL27" s="15" t="str">
        <f t="shared" si="17"/>
        <v/>
      </c>
      <c r="AM27" s="15" t="str">
        <f>IFERROR(VLOOKUP($G27,TAB!$J:$BB,MATCH($AJ27,TAB!$1:$1,0)-9,FALSE),"")</f>
        <v/>
      </c>
      <c r="AN27" s="15" t="str">
        <f>IF(AM27="AB",IFERROR(VLOOKUP($G27,TAB!$J:$BB,MATCH($AJ27,TAB!$1:$1,0)-8,FALSE),""),"NA")</f>
        <v>NA</v>
      </c>
      <c r="AO27" s="15" t="str">
        <f>IFERROR(VLOOKUP($G27,TAB!$J:$BB,MATCH($AJ27,TAB!$1:$1,0)-7,FALSE),"")</f>
        <v/>
      </c>
      <c r="AP27" s="15" t="str">
        <f>IFERROR(VLOOKUP($G27,TAB!$J:$BB,MATCH($AJ27,TAB!$1:$1,0)-6,FALSE),"")</f>
        <v/>
      </c>
      <c r="AQ27" s="15" t="str">
        <f t="shared" si="4"/>
        <v/>
      </c>
      <c r="AR27" s="14" t="str">
        <f>IFERROR(VLOOKUP(AQ27,INSTRUCTION!$I$1:$J$101,2),"")</f>
        <v/>
      </c>
      <c r="AS27" s="15" t="str">
        <f t="shared" si="36"/>
        <v/>
      </c>
      <c r="AT27" s="15" t="str">
        <f>IF(C27=0,"",TAB!H27)</f>
        <v/>
      </c>
      <c r="AU27" s="15" t="str">
        <f>IFERROR(VLOOKUP(AT27,INSTRUCTION!$D$2:$E$18,2,FALSE),"")</f>
        <v/>
      </c>
      <c r="AV27" s="15" t="str">
        <f t="shared" si="18"/>
        <v/>
      </c>
      <c r="AW27" s="15" t="str">
        <f>IFERROR(VLOOKUP($G27,TAB!$J:$BB,MATCH($AT27,TAB!$1:$1,0)-9,FALSE),"")</f>
        <v/>
      </c>
      <c r="AX27" s="15" t="str">
        <f>IF(AW27="AB",IFERROR(VLOOKUP($G27,TAB!$J:$BB,MATCH($AT27,TAB!$1:$1,0)-8,FALSE),""),"NA")</f>
        <v>NA</v>
      </c>
      <c r="AY27" s="15" t="str">
        <f>IFERROR(VLOOKUP($G27,TAB!$J:$BB,MATCH($AT27,TAB!$1:$1,0)-7,FALSE),"")</f>
        <v/>
      </c>
      <c r="AZ27" s="15" t="str">
        <f>IFERROR(VLOOKUP($G27,TAB!$J:$BB,MATCH($AT27,TAB!$1:$1,0)-6,FALSE),"")</f>
        <v/>
      </c>
      <c r="BA27" s="15" t="str">
        <f t="shared" si="19"/>
        <v/>
      </c>
      <c r="BB27" s="14" t="str">
        <f>IFERROR(VLOOKUP(BA27,INSTRUCTION!$I$1:$J$101,2),"")</f>
        <v/>
      </c>
      <c r="BC27" s="15" t="str">
        <f t="shared" si="37"/>
        <v/>
      </c>
      <c r="BD27" s="15" t="str">
        <f>IF(C27=0,"",TAB!I27)</f>
        <v/>
      </c>
      <c r="BE27" s="15" t="str">
        <f>IFERROR(VLOOKUP(BD27,INSTRUCTION!$D$2:$E$18,2,FALSE),"")</f>
        <v/>
      </c>
      <c r="BF27" s="15" t="str">
        <f t="shared" si="20"/>
        <v/>
      </c>
      <c r="BG27" s="15" t="str">
        <f>IFERROR(VLOOKUP($G27,TAB!$J:$BB,MATCH($BD27,TAB!$1:$1,0)-9,FALSE),"")</f>
        <v/>
      </c>
      <c r="BH27" s="15" t="str">
        <f>IF(BG27="AB",IFERROR(VLOOKUP($G27,TAB!$J:$BB,MATCH($BD27,TAB!$1:$1,0)-8,FALSE),""),"NA")</f>
        <v>NA</v>
      </c>
      <c r="BI27" s="15" t="str">
        <f>IFERROR(VLOOKUP($G27,TAB!$J:$BB,MATCH($BD27,TAB!$1:$1,0)-7,FALSE),"")</f>
        <v/>
      </c>
      <c r="BJ27" s="15" t="str">
        <f>IFERROR(VLOOKUP($G27,TAB!$J:$BB,MATCH($BD27,TAB!$1:$1,0)-6,FALSE),"")</f>
        <v/>
      </c>
      <c r="BK27" s="15" t="str">
        <f t="shared" si="21"/>
        <v/>
      </c>
      <c r="BL27" s="14" t="str">
        <f>IFERROR(VLOOKUP(BK27,INSTRUCTION!$I$1:$J$101,2),"")</f>
        <v/>
      </c>
      <c r="BM27" s="15" t="str">
        <f t="shared" si="38"/>
        <v/>
      </c>
      <c r="BN27" s="15" t="str">
        <f t="shared" si="22"/>
        <v/>
      </c>
      <c r="BO27" s="15" t="str">
        <f>IFERROR(SUMPRODUCT(LARGE((J27,S27,AC27,AM27,AW27,BG27),{1,2,3,4,5})),"")</f>
        <v/>
      </c>
      <c r="BP27" s="15" t="str">
        <f>IFERROR(SUMPRODUCT(LARGE((K27,U27,AE27,AO27,AY27,BI27),{1,2,3,4,5})),"")</f>
        <v/>
      </c>
      <c r="BQ27" s="15" t="str">
        <f>IF(BP27=0,"N.A.",IFERROR(SUMPRODUCT(LARGE((N27,W27,AG27,AQ27,BA27,BK27),{1,2,3,4,5})),""))</f>
        <v/>
      </c>
      <c r="BR27" s="15" t="str">
        <f t="shared" si="23"/>
        <v/>
      </c>
      <c r="BS27" s="15" t="str">
        <f t="shared" si="24"/>
        <v/>
      </c>
      <c r="BT27" s="15" t="str">
        <f t="shared" si="25"/>
        <v>N.A.</v>
      </c>
      <c r="BU27" s="15" t="str">
        <f t="shared" si="26"/>
        <v>N.A.</v>
      </c>
      <c r="BV27" s="15" t="str">
        <f t="shared" si="8"/>
        <v>N.A.</v>
      </c>
      <c r="BW27" s="34" t="str">
        <f t="shared" si="27"/>
        <v>N.A.</v>
      </c>
      <c r="BX27" s="15" t="str">
        <f t="shared" si="9"/>
        <v>N.A.</v>
      </c>
      <c r="BY27" s="15" t="str">
        <f t="shared" si="28"/>
        <v>N.A.</v>
      </c>
      <c r="BZ27" s="15" t="str">
        <f t="shared" si="31"/>
        <v>FAILED</v>
      </c>
      <c r="CA27" s="20" t="str">
        <f t="shared" si="29"/>
        <v/>
      </c>
      <c r="CB27" s="16">
        <f t="shared" si="30"/>
        <v>0</v>
      </c>
    </row>
    <row r="28" spans="1:80" x14ac:dyDescent="0.3">
      <c r="A28" s="49">
        <v>26</v>
      </c>
      <c r="B28" s="15">
        <f>TAB!A28</f>
        <v>0</v>
      </c>
      <c r="C28" s="15">
        <f>TAB!B28</f>
        <v>0</v>
      </c>
      <c r="D28" s="14" t="str">
        <f>IF(C28=0,"",TAB!C28)</f>
        <v/>
      </c>
      <c r="E28" s="14" t="str">
        <f>IF(C28=0,"",TAB!D28)</f>
        <v/>
      </c>
      <c r="F28" s="36" t="str">
        <f>IF(C28=0,"",TAB!E28)</f>
        <v/>
      </c>
      <c r="G28" s="14" t="str">
        <f>IF(C28=0,"",TAB!J28)</f>
        <v/>
      </c>
      <c r="H28" s="15" t="str">
        <f t="shared" si="10"/>
        <v/>
      </c>
      <c r="I28" s="15" t="str">
        <f t="shared" si="32"/>
        <v/>
      </c>
      <c r="J28" s="15" t="str">
        <f>IFERROR(VLOOKUP($G28,TAB!$J:$BB,2,FALSE),"")</f>
        <v/>
      </c>
      <c r="K28" s="15" t="str">
        <f>IF(J28="AB",IFERROR(VLOOKUP($G28,TAB!$J:$BB,3,FALSE),""),"NA")</f>
        <v>NA</v>
      </c>
      <c r="L28" s="15" t="str">
        <f>IFERROR(VLOOKUP($G28,TAB!$J:$BB,4,FALSE),"")</f>
        <v/>
      </c>
      <c r="M28" s="15" t="str">
        <f>IFERROR(VLOOKUP($G28,TAB!$J:$BB,5,FALSE),"")</f>
        <v/>
      </c>
      <c r="N28" s="15" t="str">
        <f t="shared" si="0"/>
        <v/>
      </c>
      <c r="O28" s="14" t="str">
        <f>IFERROR(VLOOKUP(N28,INSTRUCTION!$I$1:$J$101,2),"")</f>
        <v/>
      </c>
      <c r="P28" s="15" t="str">
        <f t="shared" si="33"/>
        <v/>
      </c>
      <c r="Q28" s="15" t="str">
        <f t="shared" si="12"/>
        <v/>
      </c>
      <c r="R28" s="15" t="str">
        <f t="shared" si="13"/>
        <v/>
      </c>
      <c r="S28" s="15" t="str">
        <f>IFERROR(VLOOKUP($G28,TAB!$J:$BB,6,FALSE),"")</f>
        <v/>
      </c>
      <c r="T28" s="15" t="str">
        <f>IF(S28="AB",IFERROR(VLOOKUP($G28,TAB!$J:$BB,7,FALSE),""),"NA")</f>
        <v>NA</v>
      </c>
      <c r="U28" s="15" t="str">
        <f>IFERROR(VLOOKUP($G28,TAB!$J:$BB,8,FALSE),"")</f>
        <v/>
      </c>
      <c r="V28" s="15" t="str">
        <f>IFERROR(VLOOKUP($G28,TAB!$J:$BB,9,FALSE),"")</f>
        <v/>
      </c>
      <c r="W28" s="15" t="str">
        <f t="shared" si="14"/>
        <v/>
      </c>
      <c r="X28" s="14" t="str">
        <f>IFERROR(VLOOKUP(W28,INSTRUCTION!$I$1:$J$101,2),"")</f>
        <v/>
      </c>
      <c r="Y28" s="15" t="str">
        <f t="shared" si="34"/>
        <v/>
      </c>
      <c r="Z28" s="14" t="str">
        <f>IF(C28=0,"",TAB!F28)</f>
        <v/>
      </c>
      <c r="AA28" s="15" t="str">
        <f>IFERROR(VLOOKUP(Z28,INSTRUCTION!$D$2:$E$18,2,FALSE),"")</f>
        <v/>
      </c>
      <c r="AB28" s="15" t="str">
        <f t="shared" si="15"/>
        <v/>
      </c>
      <c r="AC28" s="15" t="str">
        <f>IFERROR(VLOOKUP($G28,TAB!$J:$BB,MATCH($Z28,TAB!$1:$1,0)-9,FALSE),"")</f>
        <v/>
      </c>
      <c r="AD28" s="15" t="str">
        <f>IF(AC28="AB",IFERROR(VLOOKUP($G28,TAB!$J:$BB,MATCH($Z28,TAB!$1:$1,0)-8,FALSE),""),"NA")</f>
        <v>NA</v>
      </c>
      <c r="AE28" s="15" t="str">
        <f>IFERROR(VLOOKUP($G28,TAB!$J:$BB,MATCH($Z28,TAB!$1:$1,0)-7,FALSE),"")</f>
        <v/>
      </c>
      <c r="AF28" s="15" t="str">
        <f>IFERROR(VLOOKUP($G28,TAB!$J:$BB,MATCH($Z28,TAB!$1:$1,0)-6,FALSE),"")</f>
        <v/>
      </c>
      <c r="AG28" s="15" t="str">
        <f t="shared" si="16"/>
        <v/>
      </c>
      <c r="AH28" s="14" t="str">
        <f>IFERROR(VLOOKUP(AG28,INSTRUCTION!$I$1:$J$101,2),"")</f>
        <v/>
      </c>
      <c r="AI28" s="15" t="str">
        <f t="shared" si="35"/>
        <v/>
      </c>
      <c r="AJ28" s="15" t="str">
        <f>IF(C28=0,"",TAB!G28)</f>
        <v/>
      </c>
      <c r="AK28" s="15" t="str">
        <f>IFERROR(VLOOKUP(AJ28,INSTRUCTION!$D$2:$E$18,2,FALSE),"")</f>
        <v/>
      </c>
      <c r="AL28" s="15" t="str">
        <f t="shared" si="17"/>
        <v/>
      </c>
      <c r="AM28" s="15" t="str">
        <f>IFERROR(VLOOKUP($G28,TAB!$J:$BB,MATCH($AJ28,TAB!$1:$1,0)-9,FALSE),"")</f>
        <v/>
      </c>
      <c r="AN28" s="15" t="str">
        <f>IF(AM28="AB",IFERROR(VLOOKUP($G28,TAB!$J:$BB,MATCH($AJ28,TAB!$1:$1,0)-8,FALSE),""),"NA")</f>
        <v>NA</v>
      </c>
      <c r="AO28" s="15" t="str">
        <f>IFERROR(VLOOKUP($G28,TAB!$J:$BB,MATCH($AJ28,TAB!$1:$1,0)-7,FALSE),"")</f>
        <v/>
      </c>
      <c r="AP28" s="15" t="str">
        <f>IFERROR(VLOOKUP($G28,TAB!$J:$BB,MATCH($AJ28,TAB!$1:$1,0)-6,FALSE),"")</f>
        <v/>
      </c>
      <c r="AQ28" s="15" t="str">
        <f t="shared" si="4"/>
        <v/>
      </c>
      <c r="AR28" s="14" t="str">
        <f>IFERROR(VLOOKUP(AQ28,INSTRUCTION!$I$1:$J$101,2),"")</f>
        <v/>
      </c>
      <c r="AS28" s="15" t="str">
        <f t="shared" si="36"/>
        <v/>
      </c>
      <c r="AT28" s="15" t="str">
        <f>IF(C28=0,"",TAB!H28)</f>
        <v/>
      </c>
      <c r="AU28" s="15" t="str">
        <f>IFERROR(VLOOKUP(AT28,INSTRUCTION!$D$2:$E$18,2,FALSE),"")</f>
        <v/>
      </c>
      <c r="AV28" s="15" t="str">
        <f t="shared" si="18"/>
        <v/>
      </c>
      <c r="AW28" s="15" t="str">
        <f>IFERROR(VLOOKUP($G28,TAB!$J:$BB,MATCH($AT28,TAB!$1:$1,0)-9,FALSE),"")</f>
        <v/>
      </c>
      <c r="AX28" s="15" t="str">
        <f>IF(AW28="AB",IFERROR(VLOOKUP($G28,TAB!$J:$BB,MATCH($AT28,TAB!$1:$1,0)-8,FALSE),""),"NA")</f>
        <v>NA</v>
      </c>
      <c r="AY28" s="15" t="str">
        <f>IFERROR(VLOOKUP($G28,TAB!$J:$BB,MATCH($AT28,TAB!$1:$1,0)-7,FALSE),"")</f>
        <v/>
      </c>
      <c r="AZ28" s="15" t="str">
        <f>IFERROR(VLOOKUP($G28,TAB!$J:$BB,MATCH($AT28,TAB!$1:$1,0)-6,FALSE),"")</f>
        <v/>
      </c>
      <c r="BA28" s="15" t="str">
        <f t="shared" si="19"/>
        <v/>
      </c>
      <c r="BB28" s="14" t="str">
        <f>IFERROR(VLOOKUP(BA28,INSTRUCTION!$I$1:$J$101,2),"")</f>
        <v/>
      </c>
      <c r="BC28" s="15" t="str">
        <f t="shared" si="37"/>
        <v/>
      </c>
      <c r="BD28" s="15" t="str">
        <f>IF(C28=0,"",TAB!I28)</f>
        <v/>
      </c>
      <c r="BE28" s="15" t="str">
        <f>IFERROR(VLOOKUP(BD28,INSTRUCTION!$D$2:$E$18,2,FALSE),"")</f>
        <v/>
      </c>
      <c r="BF28" s="15" t="str">
        <f t="shared" si="20"/>
        <v/>
      </c>
      <c r="BG28" s="15" t="str">
        <f>IFERROR(VLOOKUP($G28,TAB!$J:$BB,MATCH($BD28,TAB!$1:$1,0)-9,FALSE),"")</f>
        <v/>
      </c>
      <c r="BH28" s="15" t="str">
        <f>IF(BG28="AB",IFERROR(VLOOKUP($G28,TAB!$J:$BB,MATCH($BD28,TAB!$1:$1,0)-8,FALSE),""),"NA")</f>
        <v>NA</v>
      </c>
      <c r="BI28" s="15" t="str">
        <f>IFERROR(VLOOKUP($G28,TAB!$J:$BB,MATCH($BD28,TAB!$1:$1,0)-7,FALSE),"")</f>
        <v/>
      </c>
      <c r="BJ28" s="15" t="str">
        <f>IFERROR(VLOOKUP($G28,TAB!$J:$BB,MATCH($BD28,TAB!$1:$1,0)-6,FALSE),"")</f>
        <v/>
      </c>
      <c r="BK28" s="15" t="str">
        <f t="shared" si="21"/>
        <v/>
      </c>
      <c r="BL28" s="14" t="str">
        <f>IFERROR(VLOOKUP(BK28,INSTRUCTION!$I$1:$J$101,2),"")</f>
        <v/>
      </c>
      <c r="BM28" s="15" t="str">
        <f t="shared" si="38"/>
        <v/>
      </c>
      <c r="BN28" s="15" t="str">
        <f t="shared" si="22"/>
        <v/>
      </c>
      <c r="BO28" s="15" t="str">
        <f>IFERROR(SUMPRODUCT(LARGE((J28,S28,AC28,AM28,AW28,BG28),{1,2,3,4,5})),"")</f>
        <v/>
      </c>
      <c r="BP28" s="15" t="str">
        <f>IFERROR(SUMPRODUCT(LARGE((K28,U28,AE28,AO28,AY28,BI28),{1,2,3,4,5})),"")</f>
        <v/>
      </c>
      <c r="BQ28" s="15" t="str">
        <f>IF(BP28=0,"N.A.",IFERROR(SUMPRODUCT(LARGE((N28,W28,AG28,AQ28,BA28,BK28),{1,2,3,4,5})),""))</f>
        <v/>
      </c>
      <c r="BR28" s="15" t="str">
        <f t="shared" si="23"/>
        <v/>
      </c>
      <c r="BS28" s="15" t="str">
        <f t="shared" si="24"/>
        <v/>
      </c>
      <c r="BT28" s="15" t="str">
        <f t="shared" si="25"/>
        <v>N.A.</v>
      </c>
      <c r="BU28" s="15" t="str">
        <f t="shared" si="26"/>
        <v>N.A.</v>
      </c>
      <c r="BV28" s="15" t="str">
        <f t="shared" si="8"/>
        <v>N.A.</v>
      </c>
      <c r="BW28" s="34" t="str">
        <f t="shared" si="27"/>
        <v>N.A.</v>
      </c>
      <c r="BX28" s="15" t="str">
        <f t="shared" si="9"/>
        <v>N.A.</v>
      </c>
      <c r="BY28" s="15" t="str">
        <f t="shared" si="28"/>
        <v>N.A.</v>
      </c>
      <c r="BZ28" s="15" t="str">
        <f t="shared" si="31"/>
        <v>FAILED</v>
      </c>
      <c r="CA28" s="20" t="str">
        <f t="shared" si="29"/>
        <v/>
      </c>
      <c r="CB28" s="16">
        <f t="shared" si="30"/>
        <v>0</v>
      </c>
    </row>
    <row r="29" spans="1:80" x14ac:dyDescent="0.3">
      <c r="A29" s="49">
        <v>27</v>
      </c>
      <c r="B29" s="15">
        <f>TAB!A29</f>
        <v>0</v>
      </c>
      <c r="C29" s="15">
        <f>TAB!B29</f>
        <v>0</v>
      </c>
      <c r="D29" s="14" t="str">
        <f>IF(C29=0,"",TAB!C29)</f>
        <v/>
      </c>
      <c r="E29" s="14" t="str">
        <f>IF(C29=0,"",TAB!D29)</f>
        <v/>
      </c>
      <c r="F29" s="36" t="str">
        <f>IF(C29=0,"",TAB!E29)</f>
        <v/>
      </c>
      <c r="G29" s="14" t="str">
        <f>IF(C29=0,"",TAB!J29)</f>
        <v/>
      </c>
      <c r="H29" s="15" t="str">
        <f t="shared" si="10"/>
        <v/>
      </c>
      <c r="I29" s="15" t="str">
        <f t="shared" si="32"/>
        <v/>
      </c>
      <c r="J29" s="15" t="str">
        <f>IFERROR(VLOOKUP($G29,TAB!$J:$BB,2,FALSE),"")</f>
        <v/>
      </c>
      <c r="K29" s="15" t="str">
        <f>IF(J29="AB",IFERROR(VLOOKUP($G29,TAB!$J:$BB,3,FALSE),""),"NA")</f>
        <v>NA</v>
      </c>
      <c r="L29" s="15" t="str">
        <f>IFERROR(VLOOKUP($G29,TAB!$J:$BB,4,FALSE),"")</f>
        <v/>
      </c>
      <c r="M29" s="15" t="str">
        <f>IFERROR(VLOOKUP($G29,TAB!$J:$BB,5,FALSE),"")</f>
        <v/>
      </c>
      <c r="N29" s="15" t="str">
        <f t="shared" si="0"/>
        <v/>
      </c>
      <c r="O29" s="14" t="str">
        <f>IFERROR(VLOOKUP(N29,INSTRUCTION!$I$1:$J$101,2),"")</f>
        <v/>
      </c>
      <c r="P29" s="15" t="str">
        <f t="shared" si="33"/>
        <v/>
      </c>
      <c r="Q29" s="15" t="str">
        <f t="shared" si="12"/>
        <v/>
      </c>
      <c r="R29" s="15" t="str">
        <f t="shared" si="13"/>
        <v/>
      </c>
      <c r="S29" s="15" t="str">
        <f>IFERROR(VLOOKUP($G29,TAB!$J:$BB,6,FALSE),"")</f>
        <v/>
      </c>
      <c r="T29" s="15" t="str">
        <f>IF(S29="AB",IFERROR(VLOOKUP($G29,TAB!$J:$BB,7,FALSE),""),"NA")</f>
        <v>NA</v>
      </c>
      <c r="U29" s="15" t="str">
        <f>IFERROR(VLOOKUP($G29,TAB!$J:$BB,8,FALSE),"")</f>
        <v/>
      </c>
      <c r="V29" s="15" t="str">
        <f>IFERROR(VLOOKUP($G29,TAB!$J:$BB,9,FALSE),"")</f>
        <v/>
      </c>
      <c r="W29" s="15" t="str">
        <f t="shared" si="14"/>
        <v/>
      </c>
      <c r="X29" s="14" t="str">
        <f>IFERROR(VLOOKUP(W29,INSTRUCTION!$I$1:$J$101,2),"")</f>
        <v/>
      </c>
      <c r="Y29" s="15" t="str">
        <f t="shared" si="34"/>
        <v/>
      </c>
      <c r="Z29" s="14" t="str">
        <f>IF(C29=0,"",TAB!F29)</f>
        <v/>
      </c>
      <c r="AA29" s="15" t="str">
        <f>IFERROR(VLOOKUP(Z29,INSTRUCTION!$D$2:$E$18,2,FALSE),"")</f>
        <v/>
      </c>
      <c r="AB29" s="15" t="str">
        <f t="shared" si="15"/>
        <v/>
      </c>
      <c r="AC29" s="15" t="str">
        <f>IFERROR(VLOOKUP($G29,TAB!$J:$BB,MATCH($Z29,TAB!$1:$1,0)-9,FALSE),"")</f>
        <v/>
      </c>
      <c r="AD29" s="15" t="str">
        <f>IF(AC29="AB",IFERROR(VLOOKUP($G29,TAB!$J:$BB,MATCH($Z29,TAB!$1:$1,0)-8,FALSE),""),"NA")</f>
        <v>NA</v>
      </c>
      <c r="AE29" s="15" t="str">
        <f>IFERROR(VLOOKUP($G29,TAB!$J:$BB,MATCH($Z29,TAB!$1:$1,0)-7,FALSE),"")</f>
        <v/>
      </c>
      <c r="AF29" s="15" t="str">
        <f>IFERROR(VLOOKUP($G29,TAB!$J:$BB,MATCH($Z29,TAB!$1:$1,0)-6,FALSE),"")</f>
        <v/>
      </c>
      <c r="AG29" s="15" t="str">
        <f t="shared" si="16"/>
        <v/>
      </c>
      <c r="AH29" s="14" t="str">
        <f>IFERROR(VLOOKUP(AG29,INSTRUCTION!$I$1:$J$101,2),"")</f>
        <v/>
      </c>
      <c r="AI29" s="15" t="str">
        <f t="shared" si="35"/>
        <v/>
      </c>
      <c r="AJ29" s="15" t="str">
        <f>IF(C29=0,"",TAB!G29)</f>
        <v/>
      </c>
      <c r="AK29" s="15" t="str">
        <f>IFERROR(VLOOKUP(AJ29,INSTRUCTION!$D$2:$E$18,2,FALSE),"")</f>
        <v/>
      </c>
      <c r="AL29" s="15" t="str">
        <f t="shared" si="17"/>
        <v/>
      </c>
      <c r="AM29" s="15" t="str">
        <f>IFERROR(VLOOKUP($G29,TAB!$J:$BB,MATCH($AJ29,TAB!$1:$1,0)-9,FALSE),"")</f>
        <v/>
      </c>
      <c r="AN29" s="15" t="str">
        <f>IF(AM29="AB",IFERROR(VLOOKUP($G29,TAB!$J:$BB,MATCH($AJ29,TAB!$1:$1,0)-8,FALSE),""),"NA")</f>
        <v>NA</v>
      </c>
      <c r="AO29" s="15" t="str">
        <f>IFERROR(VLOOKUP($G29,TAB!$J:$BB,MATCH($AJ29,TAB!$1:$1,0)-7,FALSE),"")</f>
        <v/>
      </c>
      <c r="AP29" s="15" t="str">
        <f>IFERROR(VLOOKUP($G29,TAB!$J:$BB,MATCH($AJ29,TAB!$1:$1,0)-6,FALSE),"")</f>
        <v/>
      </c>
      <c r="AQ29" s="15" t="str">
        <f t="shared" si="4"/>
        <v/>
      </c>
      <c r="AR29" s="14" t="str">
        <f>IFERROR(VLOOKUP(AQ29,INSTRUCTION!$I$1:$J$101,2),"")</f>
        <v/>
      </c>
      <c r="AS29" s="15" t="str">
        <f t="shared" si="36"/>
        <v/>
      </c>
      <c r="AT29" s="15" t="str">
        <f>IF(C29=0,"",TAB!H29)</f>
        <v/>
      </c>
      <c r="AU29" s="15" t="str">
        <f>IFERROR(VLOOKUP(AT29,INSTRUCTION!$D$2:$E$18,2,FALSE),"")</f>
        <v/>
      </c>
      <c r="AV29" s="15" t="str">
        <f t="shared" si="18"/>
        <v/>
      </c>
      <c r="AW29" s="15" t="str">
        <f>IFERROR(VLOOKUP($G29,TAB!$J:$BB,MATCH($AT29,TAB!$1:$1,0)-9,FALSE),"")</f>
        <v/>
      </c>
      <c r="AX29" s="15" t="str">
        <f>IF(AW29="AB",IFERROR(VLOOKUP($G29,TAB!$J:$BB,MATCH($AT29,TAB!$1:$1,0)-8,FALSE),""),"NA")</f>
        <v>NA</v>
      </c>
      <c r="AY29" s="15" t="str">
        <f>IFERROR(VLOOKUP($G29,TAB!$J:$BB,MATCH($AT29,TAB!$1:$1,0)-7,FALSE),"")</f>
        <v/>
      </c>
      <c r="AZ29" s="15" t="str">
        <f>IFERROR(VLOOKUP($G29,TAB!$J:$BB,MATCH($AT29,TAB!$1:$1,0)-6,FALSE),"")</f>
        <v/>
      </c>
      <c r="BA29" s="15" t="str">
        <f t="shared" si="19"/>
        <v/>
      </c>
      <c r="BB29" s="14" t="str">
        <f>IFERROR(VLOOKUP(BA29,INSTRUCTION!$I$1:$J$101,2),"")</f>
        <v/>
      </c>
      <c r="BC29" s="15" t="str">
        <f t="shared" si="37"/>
        <v/>
      </c>
      <c r="BD29" s="15" t="str">
        <f>IF(C29=0,"",TAB!I29)</f>
        <v/>
      </c>
      <c r="BE29" s="15" t="str">
        <f>IFERROR(VLOOKUP(BD29,INSTRUCTION!$D$2:$E$18,2,FALSE),"")</f>
        <v/>
      </c>
      <c r="BF29" s="15" t="str">
        <f t="shared" si="20"/>
        <v/>
      </c>
      <c r="BG29" s="15" t="str">
        <f>IFERROR(VLOOKUP($G29,TAB!$J:$BB,MATCH($BD29,TAB!$1:$1,0)-9,FALSE),"")</f>
        <v/>
      </c>
      <c r="BH29" s="15" t="str">
        <f>IF(BG29="AB",IFERROR(VLOOKUP($G29,TAB!$J:$BB,MATCH($BD29,TAB!$1:$1,0)-8,FALSE),""),"NA")</f>
        <v>NA</v>
      </c>
      <c r="BI29" s="15" t="str">
        <f>IFERROR(VLOOKUP($G29,TAB!$J:$BB,MATCH($BD29,TAB!$1:$1,0)-7,FALSE),"")</f>
        <v/>
      </c>
      <c r="BJ29" s="15" t="str">
        <f>IFERROR(VLOOKUP($G29,TAB!$J:$BB,MATCH($BD29,TAB!$1:$1,0)-6,FALSE),"")</f>
        <v/>
      </c>
      <c r="BK29" s="15" t="str">
        <f t="shared" si="21"/>
        <v/>
      </c>
      <c r="BL29" s="14" t="str">
        <f>IFERROR(VLOOKUP(BK29,INSTRUCTION!$I$1:$J$101,2),"")</f>
        <v/>
      </c>
      <c r="BM29" s="15" t="str">
        <f t="shared" si="38"/>
        <v/>
      </c>
      <c r="BN29" s="15" t="str">
        <f t="shared" si="22"/>
        <v/>
      </c>
      <c r="BO29" s="15" t="str">
        <f>IFERROR(SUMPRODUCT(LARGE((J29,S29,AC29,AM29,AW29,BG29),{1,2,3,4,5})),"")</f>
        <v/>
      </c>
      <c r="BP29" s="15" t="str">
        <f>IFERROR(SUMPRODUCT(LARGE((K29,U29,AE29,AO29,AY29,BI29),{1,2,3,4,5})),"")</f>
        <v/>
      </c>
      <c r="BQ29" s="15" t="str">
        <f>IF(BP29=0,"N.A.",IFERROR(SUMPRODUCT(LARGE((N29,W29,AG29,AQ29,BA29,BK29),{1,2,3,4,5})),""))</f>
        <v/>
      </c>
      <c r="BR29" s="15" t="str">
        <f t="shared" si="23"/>
        <v/>
      </c>
      <c r="BS29" s="15" t="str">
        <f t="shared" si="24"/>
        <v/>
      </c>
      <c r="BT29" s="15" t="str">
        <f t="shared" si="25"/>
        <v>N.A.</v>
      </c>
      <c r="BU29" s="15" t="str">
        <f t="shared" si="26"/>
        <v>N.A.</v>
      </c>
      <c r="BV29" s="15" t="str">
        <f t="shared" si="8"/>
        <v>N.A.</v>
      </c>
      <c r="BW29" s="34" t="str">
        <f t="shared" si="27"/>
        <v>N.A.</v>
      </c>
      <c r="BX29" s="15" t="str">
        <f t="shared" si="9"/>
        <v>N.A.</v>
      </c>
      <c r="BY29" s="15" t="str">
        <f t="shared" si="28"/>
        <v>N.A.</v>
      </c>
      <c r="BZ29" s="15" t="str">
        <f t="shared" si="31"/>
        <v>FAILED</v>
      </c>
      <c r="CA29" s="20" t="str">
        <f t="shared" si="29"/>
        <v/>
      </c>
      <c r="CB29" s="16">
        <f t="shared" si="30"/>
        <v>0</v>
      </c>
    </row>
    <row r="30" spans="1:80" x14ac:dyDescent="0.3">
      <c r="A30" s="49">
        <v>28</v>
      </c>
      <c r="B30" s="15">
        <f>TAB!A30</f>
        <v>0</v>
      </c>
      <c r="C30" s="15">
        <f>TAB!B30</f>
        <v>0</v>
      </c>
      <c r="D30" s="14" t="str">
        <f>IF(C30=0,"",TAB!C30)</f>
        <v/>
      </c>
      <c r="E30" s="14" t="str">
        <f>IF(C30=0,"",TAB!D30)</f>
        <v/>
      </c>
      <c r="F30" s="36" t="str">
        <f>IF(C30=0,"",TAB!E30)</f>
        <v/>
      </c>
      <c r="G30" s="14" t="str">
        <f>IF(C30=0,"",TAB!J30)</f>
        <v/>
      </c>
      <c r="H30" s="15" t="str">
        <f t="shared" si="10"/>
        <v/>
      </c>
      <c r="I30" s="15" t="str">
        <f t="shared" si="32"/>
        <v/>
      </c>
      <c r="J30" s="15" t="str">
        <f>IFERROR(VLOOKUP($G30,TAB!$J:$BB,2,FALSE),"")</f>
        <v/>
      </c>
      <c r="K30" s="15" t="str">
        <f>IF(J30="AB",IFERROR(VLOOKUP($G30,TAB!$J:$BB,3,FALSE),""),"NA")</f>
        <v>NA</v>
      </c>
      <c r="L30" s="15" t="str">
        <f>IFERROR(VLOOKUP($G30,TAB!$J:$BB,4,FALSE),"")</f>
        <v/>
      </c>
      <c r="M30" s="15" t="str">
        <f>IFERROR(VLOOKUP($G30,TAB!$J:$BB,5,FALSE),"")</f>
        <v/>
      </c>
      <c r="N30" s="15" t="str">
        <f t="shared" si="0"/>
        <v/>
      </c>
      <c r="O30" s="14" t="str">
        <f>IFERROR(VLOOKUP(N30,INSTRUCTION!$I$1:$J$101,2),"")</f>
        <v/>
      </c>
      <c r="P30" s="15" t="str">
        <f t="shared" si="33"/>
        <v/>
      </c>
      <c r="Q30" s="15" t="str">
        <f t="shared" si="12"/>
        <v/>
      </c>
      <c r="R30" s="15" t="str">
        <f t="shared" si="13"/>
        <v/>
      </c>
      <c r="S30" s="15" t="str">
        <f>IFERROR(VLOOKUP($G30,TAB!$J:$BB,6,FALSE),"")</f>
        <v/>
      </c>
      <c r="T30" s="15" t="str">
        <f>IF(S30="AB",IFERROR(VLOOKUP($G30,TAB!$J:$BB,7,FALSE),""),"NA")</f>
        <v>NA</v>
      </c>
      <c r="U30" s="15" t="str">
        <f>IFERROR(VLOOKUP($G30,TAB!$J:$BB,8,FALSE),"")</f>
        <v/>
      </c>
      <c r="V30" s="15" t="str">
        <f>IFERROR(VLOOKUP($G30,TAB!$J:$BB,9,FALSE),"")</f>
        <v/>
      </c>
      <c r="W30" s="15" t="str">
        <f t="shared" si="14"/>
        <v/>
      </c>
      <c r="X30" s="14" t="str">
        <f>IFERROR(VLOOKUP(W30,INSTRUCTION!$I$1:$J$101,2),"")</f>
        <v/>
      </c>
      <c r="Y30" s="15" t="str">
        <f t="shared" si="34"/>
        <v/>
      </c>
      <c r="Z30" s="14" t="str">
        <f>IF(C30=0,"",TAB!F30)</f>
        <v/>
      </c>
      <c r="AA30" s="15" t="str">
        <f>IFERROR(VLOOKUP(Z30,INSTRUCTION!$D$2:$E$18,2,FALSE),"")</f>
        <v/>
      </c>
      <c r="AB30" s="15" t="str">
        <f t="shared" si="15"/>
        <v/>
      </c>
      <c r="AC30" s="15" t="str">
        <f>IFERROR(VLOOKUP($G30,TAB!$J:$BB,MATCH($Z30,TAB!$1:$1,0)-9,FALSE),"")</f>
        <v/>
      </c>
      <c r="AD30" s="15" t="str">
        <f>IF(AC30="AB",IFERROR(VLOOKUP($G30,TAB!$J:$BB,MATCH($Z30,TAB!$1:$1,0)-8,FALSE),""),"NA")</f>
        <v>NA</v>
      </c>
      <c r="AE30" s="15" t="str">
        <f>IFERROR(VLOOKUP($G30,TAB!$J:$BB,MATCH($Z30,TAB!$1:$1,0)-7,FALSE),"")</f>
        <v/>
      </c>
      <c r="AF30" s="15" t="str">
        <f>IFERROR(VLOOKUP($G30,TAB!$J:$BB,MATCH($Z30,TAB!$1:$1,0)-6,FALSE),"")</f>
        <v/>
      </c>
      <c r="AG30" s="15" t="str">
        <f t="shared" si="16"/>
        <v/>
      </c>
      <c r="AH30" s="14" t="str">
        <f>IFERROR(VLOOKUP(AG30,INSTRUCTION!$I$1:$J$101,2),"")</f>
        <v/>
      </c>
      <c r="AI30" s="15" t="str">
        <f t="shared" si="35"/>
        <v/>
      </c>
      <c r="AJ30" s="15" t="str">
        <f>IF(C30=0,"",TAB!G30)</f>
        <v/>
      </c>
      <c r="AK30" s="15" t="str">
        <f>IFERROR(VLOOKUP(AJ30,INSTRUCTION!$D$2:$E$18,2,FALSE),"")</f>
        <v/>
      </c>
      <c r="AL30" s="15" t="str">
        <f t="shared" si="17"/>
        <v/>
      </c>
      <c r="AM30" s="15" t="str">
        <f>IFERROR(VLOOKUP($G30,TAB!$J:$BB,MATCH($AJ30,TAB!$1:$1,0)-9,FALSE),"")</f>
        <v/>
      </c>
      <c r="AN30" s="15" t="str">
        <f>IF(AM30="AB",IFERROR(VLOOKUP($G30,TAB!$J:$BB,MATCH($AJ30,TAB!$1:$1,0)-8,FALSE),""),"NA")</f>
        <v>NA</v>
      </c>
      <c r="AO30" s="15" t="str">
        <f>IFERROR(VLOOKUP($G30,TAB!$J:$BB,MATCH($AJ30,TAB!$1:$1,0)-7,FALSE),"")</f>
        <v/>
      </c>
      <c r="AP30" s="15" t="str">
        <f>IFERROR(VLOOKUP($G30,TAB!$J:$BB,MATCH($AJ30,TAB!$1:$1,0)-6,FALSE),"")</f>
        <v/>
      </c>
      <c r="AQ30" s="15" t="str">
        <f t="shared" si="4"/>
        <v/>
      </c>
      <c r="AR30" s="14" t="str">
        <f>IFERROR(VLOOKUP(AQ30,INSTRUCTION!$I$1:$J$101,2),"")</f>
        <v/>
      </c>
      <c r="AS30" s="15" t="str">
        <f t="shared" si="36"/>
        <v/>
      </c>
      <c r="AT30" s="15" t="str">
        <f>IF(C30=0,"",TAB!H30)</f>
        <v/>
      </c>
      <c r="AU30" s="15" t="str">
        <f>IFERROR(VLOOKUP(AT30,INSTRUCTION!$D$2:$E$18,2,FALSE),"")</f>
        <v/>
      </c>
      <c r="AV30" s="15" t="str">
        <f t="shared" si="18"/>
        <v/>
      </c>
      <c r="AW30" s="15" t="str">
        <f>IFERROR(VLOOKUP($G30,TAB!$J:$BB,MATCH($AT30,TAB!$1:$1,0)-9,FALSE),"")</f>
        <v/>
      </c>
      <c r="AX30" s="15" t="str">
        <f>IF(AW30="AB",IFERROR(VLOOKUP($G30,TAB!$J:$BB,MATCH($AT30,TAB!$1:$1,0)-8,FALSE),""),"NA")</f>
        <v>NA</v>
      </c>
      <c r="AY30" s="15" t="str">
        <f>IFERROR(VLOOKUP($G30,TAB!$J:$BB,MATCH($AT30,TAB!$1:$1,0)-7,FALSE),"")</f>
        <v/>
      </c>
      <c r="AZ30" s="15" t="str">
        <f>IFERROR(VLOOKUP($G30,TAB!$J:$BB,MATCH($AT30,TAB!$1:$1,0)-6,FALSE),"")</f>
        <v/>
      </c>
      <c r="BA30" s="15" t="str">
        <f t="shared" si="19"/>
        <v/>
      </c>
      <c r="BB30" s="14" t="str">
        <f>IFERROR(VLOOKUP(BA30,INSTRUCTION!$I$1:$J$101,2),"")</f>
        <v/>
      </c>
      <c r="BC30" s="15" t="str">
        <f t="shared" si="37"/>
        <v/>
      </c>
      <c r="BD30" s="15" t="str">
        <f>IF(C30=0,"",TAB!I30)</f>
        <v/>
      </c>
      <c r="BE30" s="15" t="str">
        <f>IFERROR(VLOOKUP(BD30,INSTRUCTION!$D$2:$E$18,2,FALSE),"")</f>
        <v/>
      </c>
      <c r="BF30" s="15" t="str">
        <f t="shared" si="20"/>
        <v/>
      </c>
      <c r="BG30" s="15" t="str">
        <f>IFERROR(VLOOKUP($G30,TAB!$J:$BB,MATCH($BD30,TAB!$1:$1,0)-9,FALSE),"")</f>
        <v/>
      </c>
      <c r="BH30" s="15" t="str">
        <f>IF(BG30="AB",IFERROR(VLOOKUP($G30,TAB!$J:$BB,MATCH($BD30,TAB!$1:$1,0)-8,FALSE),""),"NA")</f>
        <v>NA</v>
      </c>
      <c r="BI30" s="15" t="str">
        <f>IFERROR(VLOOKUP($G30,TAB!$J:$BB,MATCH($BD30,TAB!$1:$1,0)-7,FALSE),"")</f>
        <v/>
      </c>
      <c r="BJ30" s="15" t="str">
        <f>IFERROR(VLOOKUP($G30,TAB!$J:$BB,MATCH($BD30,TAB!$1:$1,0)-6,FALSE),"")</f>
        <v/>
      </c>
      <c r="BK30" s="15" t="str">
        <f t="shared" si="21"/>
        <v/>
      </c>
      <c r="BL30" s="14" t="str">
        <f>IFERROR(VLOOKUP(BK30,INSTRUCTION!$I$1:$J$101,2),"")</f>
        <v/>
      </c>
      <c r="BM30" s="15" t="str">
        <f t="shared" si="38"/>
        <v/>
      </c>
      <c r="BN30" s="15" t="str">
        <f t="shared" si="22"/>
        <v/>
      </c>
      <c r="BO30" s="15" t="str">
        <f>IFERROR(SUMPRODUCT(LARGE((J30,S30,AC30,AM30,AW30,BG30),{1,2,3,4,5})),"")</f>
        <v/>
      </c>
      <c r="BP30" s="15" t="str">
        <f>IFERROR(SUMPRODUCT(LARGE((K30,U30,AE30,AO30,AY30,BI30),{1,2,3,4,5})),"")</f>
        <v/>
      </c>
      <c r="BQ30" s="15" t="str">
        <f>IF(BP30=0,"N.A.",IFERROR(SUMPRODUCT(LARGE((N30,W30,AG30,AQ30,BA30,BK30),{1,2,3,4,5})),""))</f>
        <v/>
      </c>
      <c r="BR30" s="15" t="str">
        <f t="shared" si="23"/>
        <v/>
      </c>
      <c r="BS30" s="15" t="str">
        <f t="shared" si="24"/>
        <v/>
      </c>
      <c r="BT30" s="15" t="str">
        <f t="shared" si="25"/>
        <v>N.A.</v>
      </c>
      <c r="BU30" s="15" t="str">
        <f t="shared" si="26"/>
        <v>N.A.</v>
      </c>
      <c r="BV30" s="15" t="str">
        <f t="shared" si="8"/>
        <v>N.A.</v>
      </c>
      <c r="BW30" s="34" t="str">
        <f t="shared" si="27"/>
        <v>N.A.</v>
      </c>
      <c r="BX30" s="15" t="str">
        <f t="shared" si="9"/>
        <v>N.A.</v>
      </c>
      <c r="BY30" s="15" t="str">
        <f t="shared" si="28"/>
        <v>N.A.</v>
      </c>
      <c r="BZ30" s="15" t="str">
        <f t="shared" si="31"/>
        <v>FAILED</v>
      </c>
      <c r="CA30" s="20" t="str">
        <f t="shared" si="29"/>
        <v/>
      </c>
      <c r="CB30" s="16">
        <f t="shared" si="30"/>
        <v>0</v>
      </c>
    </row>
    <row r="31" spans="1:80" x14ac:dyDescent="0.3">
      <c r="A31" s="49">
        <v>29</v>
      </c>
      <c r="B31" s="15">
        <f>TAB!A31</f>
        <v>0</v>
      </c>
      <c r="C31" s="15">
        <f>TAB!B31</f>
        <v>0</v>
      </c>
      <c r="D31" s="14" t="str">
        <f>IF(C31=0,"",TAB!C31)</f>
        <v/>
      </c>
      <c r="E31" s="14" t="str">
        <f>IF(C31=0,"",TAB!D31)</f>
        <v/>
      </c>
      <c r="F31" s="36" t="str">
        <f>IF(C31=0,"",TAB!E31)</f>
        <v/>
      </c>
      <c r="G31" s="14" t="str">
        <f>IF(C31=0,"",TAB!J31)</f>
        <v/>
      </c>
      <c r="H31" s="15" t="str">
        <f t="shared" si="10"/>
        <v/>
      </c>
      <c r="I31" s="15" t="str">
        <f t="shared" si="32"/>
        <v/>
      </c>
      <c r="J31" s="15" t="str">
        <f>IFERROR(VLOOKUP($G31,TAB!$J:$BB,2,FALSE),"")</f>
        <v/>
      </c>
      <c r="K31" s="15" t="str">
        <f>IF(J31="AB",IFERROR(VLOOKUP($G31,TAB!$J:$BB,3,FALSE),""),"NA")</f>
        <v>NA</v>
      </c>
      <c r="L31" s="15" t="str">
        <f>IFERROR(VLOOKUP($G31,TAB!$J:$BB,4,FALSE),"")</f>
        <v/>
      </c>
      <c r="M31" s="15" t="str">
        <f>IFERROR(VLOOKUP($G31,TAB!$J:$BB,5,FALSE),"")</f>
        <v/>
      </c>
      <c r="N31" s="15" t="str">
        <f t="shared" si="0"/>
        <v/>
      </c>
      <c r="O31" s="14" t="str">
        <f>IFERROR(VLOOKUP(N31,INSTRUCTION!$I$1:$J$101,2),"")</f>
        <v/>
      </c>
      <c r="P31" s="15" t="str">
        <f t="shared" si="33"/>
        <v/>
      </c>
      <c r="Q31" s="15" t="str">
        <f t="shared" si="12"/>
        <v/>
      </c>
      <c r="R31" s="15" t="str">
        <f t="shared" si="13"/>
        <v/>
      </c>
      <c r="S31" s="15" t="str">
        <f>IFERROR(VLOOKUP($G31,TAB!$J:$BB,6,FALSE),"")</f>
        <v/>
      </c>
      <c r="T31" s="15" t="str">
        <f>IF(S31="AB",IFERROR(VLOOKUP($G31,TAB!$J:$BB,7,FALSE),""),"NA")</f>
        <v>NA</v>
      </c>
      <c r="U31" s="15" t="str">
        <f>IFERROR(VLOOKUP($G31,TAB!$J:$BB,8,FALSE),"")</f>
        <v/>
      </c>
      <c r="V31" s="15" t="str">
        <f>IFERROR(VLOOKUP($G31,TAB!$J:$BB,9,FALSE),"")</f>
        <v/>
      </c>
      <c r="W31" s="15" t="str">
        <f t="shared" si="14"/>
        <v/>
      </c>
      <c r="X31" s="14" t="str">
        <f>IFERROR(VLOOKUP(W31,INSTRUCTION!$I$1:$J$101,2),"")</f>
        <v/>
      </c>
      <c r="Y31" s="15" t="str">
        <f t="shared" si="34"/>
        <v/>
      </c>
      <c r="Z31" s="14" t="str">
        <f>IF(C31=0,"",TAB!F31)</f>
        <v/>
      </c>
      <c r="AA31" s="15" t="str">
        <f>IFERROR(VLOOKUP(Z31,INSTRUCTION!$D$2:$E$18,2,FALSE),"")</f>
        <v/>
      </c>
      <c r="AB31" s="15" t="str">
        <f t="shared" si="15"/>
        <v/>
      </c>
      <c r="AC31" s="15" t="str">
        <f>IFERROR(VLOOKUP($G31,TAB!$J:$BB,MATCH($Z31,TAB!$1:$1,0)-9,FALSE),"")</f>
        <v/>
      </c>
      <c r="AD31" s="15" t="str">
        <f>IF(AC31="AB",IFERROR(VLOOKUP($G31,TAB!$J:$BB,MATCH($Z31,TAB!$1:$1,0)-8,FALSE),""),"NA")</f>
        <v>NA</v>
      </c>
      <c r="AE31" s="15" t="str">
        <f>IFERROR(VLOOKUP($G31,TAB!$J:$BB,MATCH($Z31,TAB!$1:$1,0)-7,FALSE),"")</f>
        <v/>
      </c>
      <c r="AF31" s="15" t="str">
        <f>IFERROR(VLOOKUP($G31,TAB!$J:$BB,MATCH($Z31,TAB!$1:$1,0)-6,FALSE),"")</f>
        <v/>
      </c>
      <c r="AG31" s="15" t="str">
        <f t="shared" si="16"/>
        <v/>
      </c>
      <c r="AH31" s="14" t="str">
        <f>IFERROR(VLOOKUP(AG31,INSTRUCTION!$I$1:$J$101,2),"")</f>
        <v/>
      </c>
      <c r="AI31" s="15" t="str">
        <f t="shared" si="35"/>
        <v/>
      </c>
      <c r="AJ31" s="15" t="str">
        <f>IF(C31=0,"",TAB!G31)</f>
        <v/>
      </c>
      <c r="AK31" s="15" t="str">
        <f>IFERROR(VLOOKUP(AJ31,INSTRUCTION!$D$2:$E$18,2,FALSE),"")</f>
        <v/>
      </c>
      <c r="AL31" s="15" t="str">
        <f t="shared" si="17"/>
        <v/>
      </c>
      <c r="AM31" s="15" t="str">
        <f>IFERROR(VLOOKUP($G31,TAB!$J:$BB,MATCH($AJ31,TAB!$1:$1,0)-9,FALSE),"")</f>
        <v/>
      </c>
      <c r="AN31" s="15" t="str">
        <f>IF(AM31="AB",IFERROR(VLOOKUP($G31,TAB!$J:$BB,MATCH($AJ31,TAB!$1:$1,0)-8,FALSE),""),"NA")</f>
        <v>NA</v>
      </c>
      <c r="AO31" s="15" t="str">
        <f>IFERROR(VLOOKUP($G31,TAB!$J:$BB,MATCH($AJ31,TAB!$1:$1,0)-7,FALSE),"")</f>
        <v/>
      </c>
      <c r="AP31" s="15" t="str">
        <f>IFERROR(VLOOKUP($G31,TAB!$J:$BB,MATCH($AJ31,TAB!$1:$1,0)-6,FALSE),"")</f>
        <v/>
      </c>
      <c r="AQ31" s="15" t="str">
        <f t="shared" si="4"/>
        <v/>
      </c>
      <c r="AR31" s="14" t="str">
        <f>IFERROR(VLOOKUP(AQ31,INSTRUCTION!$I$1:$J$101,2),"")</f>
        <v/>
      </c>
      <c r="AS31" s="15" t="str">
        <f t="shared" si="36"/>
        <v/>
      </c>
      <c r="AT31" s="15" t="str">
        <f>IF(C31=0,"",TAB!H31)</f>
        <v/>
      </c>
      <c r="AU31" s="15" t="str">
        <f>IFERROR(VLOOKUP(AT31,INSTRUCTION!$D$2:$E$18,2,FALSE),"")</f>
        <v/>
      </c>
      <c r="AV31" s="15" t="str">
        <f t="shared" si="18"/>
        <v/>
      </c>
      <c r="AW31" s="15" t="str">
        <f>IFERROR(VLOOKUP($G31,TAB!$J:$BB,MATCH($AT31,TAB!$1:$1,0)-9,FALSE),"")</f>
        <v/>
      </c>
      <c r="AX31" s="15" t="str">
        <f>IF(AW31="AB",IFERROR(VLOOKUP($G31,TAB!$J:$BB,MATCH($AT31,TAB!$1:$1,0)-8,FALSE),""),"NA")</f>
        <v>NA</v>
      </c>
      <c r="AY31" s="15" t="str">
        <f>IFERROR(VLOOKUP($G31,TAB!$J:$BB,MATCH($AT31,TAB!$1:$1,0)-7,FALSE),"")</f>
        <v/>
      </c>
      <c r="AZ31" s="15" t="str">
        <f>IFERROR(VLOOKUP($G31,TAB!$J:$BB,MATCH($AT31,TAB!$1:$1,0)-6,FALSE),"")</f>
        <v/>
      </c>
      <c r="BA31" s="15" t="str">
        <f t="shared" si="19"/>
        <v/>
      </c>
      <c r="BB31" s="14" t="str">
        <f>IFERROR(VLOOKUP(BA31,INSTRUCTION!$I$1:$J$101,2),"")</f>
        <v/>
      </c>
      <c r="BC31" s="15" t="str">
        <f t="shared" si="37"/>
        <v/>
      </c>
      <c r="BD31" s="15" t="str">
        <f>IF(C31=0,"",TAB!I31)</f>
        <v/>
      </c>
      <c r="BE31" s="15" t="str">
        <f>IFERROR(VLOOKUP(BD31,INSTRUCTION!$D$2:$E$18,2,FALSE),"")</f>
        <v/>
      </c>
      <c r="BF31" s="15" t="str">
        <f t="shared" si="20"/>
        <v/>
      </c>
      <c r="BG31" s="15" t="str">
        <f>IFERROR(VLOOKUP($G31,TAB!$J:$BB,MATCH($BD31,TAB!$1:$1,0)-9,FALSE),"")</f>
        <v/>
      </c>
      <c r="BH31" s="15" t="str">
        <f>IF(BG31="AB",IFERROR(VLOOKUP($G31,TAB!$J:$BB,MATCH($BD31,TAB!$1:$1,0)-8,FALSE),""),"NA")</f>
        <v>NA</v>
      </c>
      <c r="BI31" s="15" t="str">
        <f>IFERROR(VLOOKUP($G31,TAB!$J:$BB,MATCH($BD31,TAB!$1:$1,0)-7,FALSE),"")</f>
        <v/>
      </c>
      <c r="BJ31" s="15" t="str">
        <f>IFERROR(VLOOKUP($G31,TAB!$J:$BB,MATCH($BD31,TAB!$1:$1,0)-6,FALSE),"")</f>
        <v/>
      </c>
      <c r="BK31" s="15" t="str">
        <f t="shared" si="21"/>
        <v/>
      </c>
      <c r="BL31" s="14" t="str">
        <f>IFERROR(VLOOKUP(BK31,INSTRUCTION!$I$1:$J$101,2),"")</f>
        <v/>
      </c>
      <c r="BM31" s="15" t="str">
        <f t="shared" si="38"/>
        <v/>
      </c>
      <c r="BN31" s="15" t="str">
        <f t="shared" si="22"/>
        <v/>
      </c>
      <c r="BO31" s="15" t="str">
        <f>IFERROR(SUMPRODUCT(LARGE((J31,S31,AC31,AM31,AW31,BG31),{1,2,3,4,5})),"")</f>
        <v/>
      </c>
      <c r="BP31" s="15" t="str">
        <f>IFERROR(SUMPRODUCT(LARGE((K31,U31,AE31,AO31,AY31,BI31),{1,2,3,4,5})),"")</f>
        <v/>
      </c>
      <c r="BQ31" s="15" t="str">
        <f>IF(BP31=0,"N.A.",IFERROR(SUMPRODUCT(LARGE((N31,W31,AG31,AQ31,BA31,BK31),{1,2,3,4,5})),""))</f>
        <v/>
      </c>
      <c r="BR31" s="15" t="str">
        <f t="shared" si="23"/>
        <v/>
      </c>
      <c r="BS31" s="15" t="str">
        <f t="shared" si="24"/>
        <v/>
      </c>
      <c r="BT31" s="15" t="str">
        <f t="shared" si="25"/>
        <v>N.A.</v>
      </c>
      <c r="BU31" s="15" t="str">
        <f t="shared" si="26"/>
        <v>N.A.</v>
      </c>
      <c r="BV31" s="15" t="str">
        <f t="shared" si="8"/>
        <v>N.A.</v>
      </c>
      <c r="BW31" s="34" t="str">
        <f t="shared" si="27"/>
        <v>N.A.</v>
      </c>
      <c r="BX31" s="15" t="str">
        <f t="shared" si="9"/>
        <v>N.A.</v>
      </c>
      <c r="BY31" s="15" t="str">
        <f t="shared" si="28"/>
        <v>N.A.</v>
      </c>
      <c r="BZ31" s="15" t="str">
        <f t="shared" si="31"/>
        <v>FAILED</v>
      </c>
      <c r="CA31" s="20" t="str">
        <f t="shared" si="29"/>
        <v/>
      </c>
      <c r="CB31" s="16">
        <f t="shared" si="30"/>
        <v>0</v>
      </c>
    </row>
    <row r="32" spans="1:80" x14ac:dyDescent="0.3">
      <c r="A32" s="49">
        <v>30</v>
      </c>
      <c r="B32" s="15">
        <f>TAB!A32</f>
        <v>0</v>
      </c>
      <c r="C32" s="15">
        <f>TAB!B32</f>
        <v>0</v>
      </c>
      <c r="D32" s="14" t="str">
        <f>IF(C32=0,"",TAB!C32)</f>
        <v/>
      </c>
      <c r="E32" s="14" t="str">
        <f>IF(C32=0,"",TAB!D32)</f>
        <v/>
      </c>
      <c r="F32" s="36" t="str">
        <f>IF(C32=0,"",TAB!E32)</f>
        <v/>
      </c>
      <c r="G32" s="14" t="str">
        <f>IF(C32=0,"",TAB!J32)</f>
        <v/>
      </c>
      <c r="H32" s="15" t="str">
        <f t="shared" si="10"/>
        <v/>
      </c>
      <c r="I32" s="15" t="str">
        <f t="shared" si="32"/>
        <v/>
      </c>
      <c r="J32" s="15" t="str">
        <f>IFERROR(VLOOKUP($G32,TAB!$J:$BB,2,FALSE),"")</f>
        <v/>
      </c>
      <c r="K32" s="15" t="str">
        <f>IF(J32="AB",IFERROR(VLOOKUP($G32,TAB!$J:$BB,3,FALSE),""),"NA")</f>
        <v>NA</v>
      </c>
      <c r="L32" s="15" t="str">
        <f>IFERROR(VLOOKUP($G32,TAB!$J:$BB,4,FALSE),"")</f>
        <v/>
      </c>
      <c r="M32" s="15" t="str">
        <f>IFERROR(VLOOKUP($G32,TAB!$J:$BB,5,FALSE),"")</f>
        <v/>
      </c>
      <c r="N32" s="15" t="str">
        <f t="shared" si="0"/>
        <v/>
      </c>
      <c r="O32" s="14" t="str">
        <f>IFERROR(VLOOKUP(N32,INSTRUCTION!$I$1:$J$101,2),"")</f>
        <v/>
      </c>
      <c r="P32" s="15" t="str">
        <f t="shared" si="33"/>
        <v/>
      </c>
      <c r="Q32" s="15" t="str">
        <f t="shared" si="12"/>
        <v/>
      </c>
      <c r="R32" s="15" t="str">
        <f t="shared" si="13"/>
        <v/>
      </c>
      <c r="S32" s="15" t="str">
        <f>IFERROR(VLOOKUP($G32,TAB!$J:$BB,6,FALSE),"")</f>
        <v/>
      </c>
      <c r="T32" s="15" t="str">
        <f>IF(S32="AB",IFERROR(VLOOKUP($G32,TAB!$J:$BB,7,FALSE),""),"NA")</f>
        <v>NA</v>
      </c>
      <c r="U32" s="15" t="str">
        <f>IFERROR(VLOOKUP($G32,TAB!$J:$BB,8,FALSE),"")</f>
        <v/>
      </c>
      <c r="V32" s="15" t="str">
        <f>IFERROR(VLOOKUP($G32,TAB!$J:$BB,9,FALSE),"")</f>
        <v/>
      </c>
      <c r="W32" s="15" t="str">
        <f t="shared" si="14"/>
        <v/>
      </c>
      <c r="X32" s="14" t="str">
        <f>IFERROR(VLOOKUP(W32,INSTRUCTION!$I$1:$J$101,2),"")</f>
        <v/>
      </c>
      <c r="Y32" s="15" t="str">
        <f t="shared" si="34"/>
        <v/>
      </c>
      <c r="Z32" s="14" t="str">
        <f>IF(C32=0,"",TAB!F32)</f>
        <v/>
      </c>
      <c r="AA32" s="15" t="str">
        <f>IFERROR(VLOOKUP(Z32,INSTRUCTION!$D$2:$E$18,2,FALSE),"")</f>
        <v/>
      </c>
      <c r="AB32" s="15" t="str">
        <f t="shared" si="15"/>
        <v/>
      </c>
      <c r="AC32" s="15" t="str">
        <f>IFERROR(VLOOKUP($G32,TAB!$J:$BB,MATCH($Z32,TAB!$1:$1,0)-9,FALSE),"")</f>
        <v/>
      </c>
      <c r="AD32" s="15" t="str">
        <f>IF(AC32="AB",IFERROR(VLOOKUP($G32,TAB!$J:$BB,MATCH($Z32,TAB!$1:$1,0)-8,FALSE),""),"NA")</f>
        <v>NA</v>
      </c>
      <c r="AE32" s="15" t="str">
        <f>IFERROR(VLOOKUP($G32,TAB!$J:$BB,MATCH($Z32,TAB!$1:$1,0)-7,FALSE),"")</f>
        <v/>
      </c>
      <c r="AF32" s="15" t="str">
        <f>IFERROR(VLOOKUP($G32,TAB!$J:$BB,MATCH($Z32,TAB!$1:$1,0)-6,FALSE),"")</f>
        <v/>
      </c>
      <c r="AG32" s="15" t="str">
        <f t="shared" si="16"/>
        <v/>
      </c>
      <c r="AH32" s="14" t="str">
        <f>IFERROR(VLOOKUP(AG32,INSTRUCTION!$I$1:$J$101,2),"")</f>
        <v/>
      </c>
      <c r="AI32" s="15" t="str">
        <f t="shared" si="35"/>
        <v/>
      </c>
      <c r="AJ32" s="15" t="str">
        <f>IF(C32=0,"",TAB!G32)</f>
        <v/>
      </c>
      <c r="AK32" s="15" t="str">
        <f>IFERROR(VLOOKUP(AJ32,INSTRUCTION!$D$2:$E$18,2,FALSE),"")</f>
        <v/>
      </c>
      <c r="AL32" s="15" t="str">
        <f t="shared" si="17"/>
        <v/>
      </c>
      <c r="AM32" s="15" t="str">
        <f>IFERROR(VLOOKUP($G32,TAB!$J:$BB,MATCH($AJ32,TAB!$1:$1,0)-9,FALSE),"")</f>
        <v/>
      </c>
      <c r="AN32" s="15" t="str">
        <f>IF(AM32="AB",IFERROR(VLOOKUP($G32,TAB!$J:$BB,MATCH($AJ32,TAB!$1:$1,0)-8,FALSE),""),"NA")</f>
        <v>NA</v>
      </c>
      <c r="AO32" s="15" t="str">
        <f>IFERROR(VLOOKUP($G32,TAB!$J:$BB,MATCH($AJ32,TAB!$1:$1,0)-7,FALSE),"")</f>
        <v/>
      </c>
      <c r="AP32" s="15" t="str">
        <f>IFERROR(VLOOKUP($G32,TAB!$J:$BB,MATCH($AJ32,TAB!$1:$1,0)-6,FALSE),"")</f>
        <v/>
      </c>
      <c r="AQ32" s="15" t="str">
        <f t="shared" si="4"/>
        <v/>
      </c>
      <c r="AR32" s="14" t="str">
        <f>IFERROR(VLOOKUP(AQ32,INSTRUCTION!$I$1:$J$101,2),"")</f>
        <v/>
      </c>
      <c r="AS32" s="15" t="str">
        <f t="shared" si="36"/>
        <v/>
      </c>
      <c r="AT32" s="15" t="str">
        <f>IF(C32=0,"",TAB!H32)</f>
        <v/>
      </c>
      <c r="AU32" s="15" t="str">
        <f>IFERROR(VLOOKUP(AT32,INSTRUCTION!$D$2:$E$18,2,FALSE),"")</f>
        <v/>
      </c>
      <c r="AV32" s="15" t="str">
        <f t="shared" si="18"/>
        <v/>
      </c>
      <c r="AW32" s="15" t="str">
        <f>IFERROR(VLOOKUP($G32,TAB!$J:$BB,MATCH($AT32,TAB!$1:$1,0)-9,FALSE),"")</f>
        <v/>
      </c>
      <c r="AX32" s="15" t="str">
        <f>IF(AW32="AB",IFERROR(VLOOKUP($G32,TAB!$J:$BB,MATCH($AT32,TAB!$1:$1,0)-8,FALSE),""),"NA")</f>
        <v>NA</v>
      </c>
      <c r="AY32" s="15" t="str">
        <f>IFERROR(VLOOKUP($G32,TAB!$J:$BB,MATCH($AT32,TAB!$1:$1,0)-7,FALSE),"")</f>
        <v/>
      </c>
      <c r="AZ32" s="15" t="str">
        <f>IFERROR(VLOOKUP($G32,TAB!$J:$BB,MATCH($AT32,TAB!$1:$1,0)-6,FALSE),"")</f>
        <v/>
      </c>
      <c r="BA32" s="15" t="str">
        <f t="shared" si="19"/>
        <v/>
      </c>
      <c r="BB32" s="14" t="str">
        <f>IFERROR(VLOOKUP(BA32,INSTRUCTION!$I$1:$J$101,2),"")</f>
        <v/>
      </c>
      <c r="BC32" s="15" t="str">
        <f t="shared" si="37"/>
        <v/>
      </c>
      <c r="BD32" s="15" t="str">
        <f>IF(C32=0,"",TAB!I32)</f>
        <v/>
      </c>
      <c r="BE32" s="15" t="str">
        <f>IFERROR(VLOOKUP(BD32,INSTRUCTION!$D$2:$E$18,2,FALSE),"")</f>
        <v/>
      </c>
      <c r="BF32" s="15" t="str">
        <f t="shared" si="20"/>
        <v/>
      </c>
      <c r="BG32" s="15" t="str">
        <f>IFERROR(VLOOKUP($G32,TAB!$J:$BB,MATCH($BD32,TAB!$1:$1,0)-9,FALSE),"")</f>
        <v/>
      </c>
      <c r="BH32" s="15" t="str">
        <f>IF(BG32="AB",IFERROR(VLOOKUP($G32,TAB!$J:$BB,MATCH($BD32,TAB!$1:$1,0)-8,FALSE),""),"NA")</f>
        <v>NA</v>
      </c>
      <c r="BI32" s="15" t="str">
        <f>IFERROR(VLOOKUP($G32,TAB!$J:$BB,MATCH($BD32,TAB!$1:$1,0)-7,FALSE),"")</f>
        <v/>
      </c>
      <c r="BJ32" s="15" t="str">
        <f>IFERROR(VLOOKUP($G32,TAB!$J:$BB,MATCH($BD32,TAB!$1:$1,0)-6,FALSE),"")</f>
        <v/>
      </c>
      <c r="BK32" s="15" t="str">
        <f t="shared" si="21"/>
        <v/>
      </c>
      <c r="BL32" s="14" t="str">
        <f>IFERROR(VLOOKUP(BK32,INSTRUCTION!$I$1:$J$101,2),"")</f>
        <v/>
      </c>
      <c r="BM32" s="15" t="str">
        <f t="shared" si="38"/>
        <v/>
      </c>
      <c r="BN32" s="15" t="str">
        <f t="shared" si="22"/>
        <v/>
      </c>
      <c r="BO32" s="15" t="str">
        <f>IFERROR(SUMPRODUCT(LARGE((J32,S32,AC32,AM32,AW32,BG32),{1,2,3,4,5})),"")</f>
        <v/>
      </c>
      <c r="BP32" s="15" t="str">
        <f>IFERROR(SUMPRODUCT(LARGE((K32,U32,AE32,AO32,AY32,BI32),{1,2,3,4,5})),"")</f>
        <v/>
      </c>
      <c r="BQ32" s="15" t="str">
        <f>IF(BP32=0,"N.A.",IFERROR(SUMPRODUCT(LARGE((N32,W32,AG32,AQ32,BA32,BK32),{1,2,3,4,5})),""))</f>
        <v/>
      </c>
      <c r="BR32" s="15" t="str">
        <f t="shared" si="23"/>
        <v/>
      </c>
      <c r="BS32" s="15" t="str">
        <f t="shared" si="24"/>
        <v/>
      </c>
      <c r="BT32" s="15" t="str">
        <f t="shared" si="25"/>
        <v>N.A.</v>
      </c>
      <c r="BU32" s="15" t="str">
        <f t="shared" si="26"/>
        <v>N.A.</v>
      </c>
      <c r="BV32" s="15" t="str">
        <f t="shared" si="8"/>
        <v>N.A.</v>
      </c>
      <c r="BW32" s="34" t="str">
        <f t="shared" si="27"/>
        <v>N.A.</v>
      </c>
      <c r="BX32" s="15" t="str">
        <f t="shared" si="9"/>
        <v>N.A.</v>
      </c>
      <c r="BY32" s="15" t="str">
        <f t="shared" si="28"/>
        <v>N.A.</v>
      </c>
      <c r="BZ32" s="15" t="str">
        <f t="shared" si="31"/>
        <v>FAILED</v>
      </c>
      <c r="CA32" s="20" t="str">
        <f t="shared" si="29"/>
        <v/>
      </c>
      <c r="CB32" s="16">
        <f t="shared" si="30"/>
        <v>0</v>
      </c>
    </row>
    <row r="33" spans="1:80" x14ac:dyDescent="0.3">
      <c r="A33" s="49">
        <v>31</v>
      </c>
      <c r="B33" s="15">
        <f>TAB!A33</f>
        <v>0</v>
      </c>
      <c r="C33" s="15">
        <f>TAB!B33</f>
        <v>0</v>
      </c>
      <c r="D33" s="14" t="str">
        <f>IF(C33=0,"",TAB!C33)</f>
        <v/>
      </c>
      <c r="E33" s="14" t="str">
        <f>IF(C33=0,"",TAB!D33)</f>
        <v/>
      </c>
      <c r="F33" s="36" t="str">
        <f>IF(C33=0,"",TAB!E33)</f>
        <v/>
      </c>
      <c r="G33" s="14" t="str">
        <f>IF(C33=0,"",TAB!J33)</f>
        <v/>
      </c>
      <c r="H33" s="15" t="str">
        <f t="shared" si="10"/>
        <v/>
      </c>
      <c r="I33" s="15" t="str">
        <f t="shared" si="32"/>
        <v/>
      </c>
      <c r="J33" s="15" t="str">
        <f>IFERROR(VLOOKUP($G33,TAB!$J:$BB,2,FALSE),"")</f>
        <v/>
      </c>
      <c r="K33" s="15" t="str">
        <f>IF(J33="AB",IFERROR(VLOOKUP($G33,TAB!$J:$BB,3,FALSE),""),"NA")</f>
        <v>NA</v>
      </c>
      <c r="L33" s="15" t="str">
        <f>IFERROR(VLOOKUP($G33,TAB!$J:$BB,4,FALSE),"")</f>
        <v/>
      </c>
      <c r="M33" s="15" t="str">
        <f>IFERROR(VLOOKUP($G33,TAB!$J:$BB,5,FALSE),"")</f>
        <v/>
      </c>
      <c r="N33" s="15" t="str">
        <f t="shared" si="0"/>
        <v/>
      </c>
      <c r="O33" s="14" t="str">
        <f>IFERROR(VLOOKUP(N33,INSTRUCTION!$I$1:$J$101,2),"")</f>
        <v/>
      </c>
      <c r="P33" s="15" t="str">
        <f t="shared" si="33"/>
        <v/>
      </c>
      <c r="Q33" s="15" t="str">
        <f t="shared" si="12"/>
        <v/>
      </c>
      <c r="R33" s="15" t="str">
        <f t="shared" si="13"/>
        <v/>
      </c>
      <c r="S33" s="15" t="str">
        <f>IFERROR(VLOOKUP($G33,TAB!$J:$BB,6,FALSE),"")</f>
        <v/>
      </c>
      <c r="T33" s="15" t="str">
        <f>IF(S33="AB",IFERROR(VLOOKUP($G33,TAB!$J:$BB,7,FALSE),""),"NA")</f>
        <v>NA</v>
      </c>
      <c r="U33" s="15" t="str">
        <f>IFERROR(VLOOKUP($G33,TAB!$J:$BB,8,FALSE),"")</f>
        <v/>
      </c>
      <c r="V33" s="15" t="str">
        <f>IFERROR(VLOOKUP($G33,TAB!$J:$BB,9,FALSE),"")</f>
        <v/>
      </c>
      <c r="W33" s="15" t="str">
        <f t="shared" si="14"/>
        <v/>
      </c>
      <c r="X33" s="14" t="str">
        <f>IFERROR(VLOOKUP(W33,INSTRUCTION!$I$1:$J$101,2),"")</f>
        <v/>
      </c>
      <c r="Y33" s="15" t="str">
        <f t="shared" si="34"/>
        <v/>
      </c>
      <c r="Z33" s="14" t="str">
        <f>IF(C33=0,"",TAB!F33)</f>
        <v/>
      </c>
      <c r="AA33" s="15" t="str">
        <f>IFERROR(VLOOKUP(Z33,INSTRUCTION!$D$2:$E$18,2,FALSE),"")</f>
        <v/>
      </c>
      <c r="AB33" s="15" t="str">
        <f t="shared" si="15"/>
        <v/>
      </c>
      <c r="AC33" s="15" t="str">
        <f>IFERROR(VLOOKUP($G33,TAB!$J:$BB,MATCH($Z33,TAB!$1:$1,0)-9,FALSE),"")</f>
        <v/>
      </c>
      <c r="AD33" s="15" t="str">
        <f>IF(AC33="AB",IFERROR(VLOOKUP($G33,TAB!$J:$BB,MATCH($Z33,TAB!$1:$1,0)-8,FALSE),""),"NA")</f>
        <v>NA</v>
      </c>
      <c r="AE33" s="15" t="str">
        <f>IFERROR(VLOOKUP($G33,TAB!$J:$BB,MATCH($Z33,TAB!$1:$1,0)-7,FALSE),"")</f>
        <v/>
      </c>
      <c r="AF33" s="15" t="str">
        <f>IFERROR(VLOOKUP($G33,TAB!$J:$BB,MATCH($Z33,TAB!$1:$1,0)-6,FALSE),"")</f>
        <v/>
      </c>
      <c r="AG33" s="15" t="str">
        <f t="shared" si="16"/>
        <v/>
      </c>
      <c r="AH33" s="14" t="str">
        <f>IFERROR(VLOOKUP(AG33,INSTRUCTION!$I$1:$J$101,2),"")</f>
        <v/>
      </c>
      <c r="AI33" s="15" t="str">
        <f t="shared" si="35"/>
        <v/>
      </c>
      <c r="AJ33" s="15" t="str">
        <f>IF(C33=0,"",TAB!G33)</f>
        <v/>
      </c>
      <c r="AK33" s="15" t="str">
        <f>IFERROR(VLOOKUP(AJ33,INSTRUCTION!$D$2:$E$18,2,FALSE),"")</f>
        <v/>
      </c>
      <c r="AL33" s="15" t="str">
        <f t="shared" si="17"/>
        <v/>
      </c>
      <c r="AM33" s="15" t="str">
        <f>IFERROR(VLOOKUP($G33,TAB!$J:$BB,MATCH($AJ33,TAB!$1:$1,0)-9,FALSE),"")</f>
        <v/>
      </c>
      <c r="AN33" s="15" t="str">
        <f>IF(AM33="AB",IFERROR(VLOOKUP($G33,TAB!$J:$BB,MATCH($AJ33,TAB!$1:$1,0)-8,FALSE),""),"NA")</f>
        <v>NA</v>
      </c>
      <c r="AO33" s="15" t="str">
        <f>IFERROR(VLOOKUP($G33,TAB!$J:$BB,MATCH($AJ33,TAB!$1:$1,0)-7,FALSE),"")</f>
        <v/>
      </c>
      <c r="AP33" s="15" t="str">
        <f>IFERROR(VLOOKUP($G33,TAB!$J:$BB,MATCH($AJ33,TAB!$1:$1,0)-6,FALSE),"")</f>
        <v/>
      </c>
      <c r="AQ33" s="15" t="str">
        <f t="shared" si="4"/>
        <v/>
      </c>
      <c r="AR33" s="14" t="str">
        <f>IFERROR(VLOOKUP(AQ33,INSTRUCTION!$I$1:$J$101,2),"")</f>
        <v/>
      </c>
      <c r="AS33" s="15" t="str">
        <f t="shared" si="36"/>
        <v/>
      </c>
      <c r="AT33" s="15" t="str">
        <f>IF(C33=0,"",TAB!H33)</f>
        <v/>
      </c>
      <c r="AU33" s="15" t="str">
        <f>IFERROR(VLOOKUP(AT33,INSTRUCTION!$D$2:$E$18,2,FALSE),"")</f>
        <v/>
      </c>
      <c r="AV33" s="15" t="str">
        <f t="shared" si="18"/>
        <v/>
      </c>
      <c r="AW33" s="15" t="str">
        <f>IFERROR(VLOOKUP($G33,TAB!$J:$BB,MATCH($AT33,TAB!$1:$1,0)-9,FALSE),"")</f>
        <v/>
      </c>
      <c r="AX33" s="15" t="str">
        <f>IF(AW33="AB",IFERROR(VLOOKUP($G33,TAB!$J:$BB,MATCH($AT33,TAB!$1:$1,0)-8,FALSE),""),"NA")</f>
        <v>NA</v>
      </c>
      <c r="AY33" s="15" t="str">
        <f>IFERROR(VLOOKUP($G33,TAB!$J:$BB,MATCH($AT33,TAB!$1:$1,0)-7,FALSE),"")</f>
        <v/>
      </c>
      <c r="AZ33" s="15" t="str">
        <f>IFERROR(VLOOKUP($G33,TAB!$J:$BB,MATCH($AT33,TAB!$1:$1,0)-6,FALSE),"")</f>
        <v/>
      </c>
      <c r="BA33" s="15" t="str">
        <f t="shared" si="19"/>
        <v/>
      </c>
      <c r="BB33" s="14" t="str">
        <f>IFERROR(VLOOKUP(BA33,INSTRUCTION!$I$1:$J$101,2),"")</f>
        <v/>
      </c>
      <c r="BC33" s="15" t="str">
        <f t="shared" si="37"/>
        <v/>
      </c>
      <c r="BD33" s="15" t="str">
        <f>IF(C33=0,"",TAB!I33)</f>
        <v/>
      </c>
      <c r="BE33" s="15" t="str">
        <f>IFERROR(VLOOKUP(BD33,INSTRUCTION!$D$2:$E$18,2,FALSE),"")</f>
        <v/>
      </c>
      <c r="BF33" s="15" t="str">
        <f t="shared" si="20"/>
        <v/>
      </c>
      <c r="BG33" s="15" t="str">
        <f>IFERROR(VLOOKUP($G33,TAB!$J:$BB,MATCH($BD33,TAB!$1:$1,0)-9,FALSE),"")</f>
        <v/>
      </c>
      <c r="BH33" s="15" t="str">
        <f>IF(BG33="AB",IFERROR(VLOOKUP($G33,TAB!$J:$BB,MATCH($BD33,TAB!$1:$1,0)-8,FALSE),""),"NA")</f>
        <v>NA</v>
      </c>
      <c r="BI33" s="15" t="str">
        <f>IFERROR(VLOOKUP($G33,TAB!$J:$BB,MATCH($BD33,TAB!$1:$1,0)-7,FALSE),"")</f>
        <v/>
      </c>
      <c r="BJ33" s="15" t="str">
        <f>IFERROR(VLOOKUP($G33,TAB!$J:$BB,MATCH($BD33,TAB!$1:$1,0)-6,FALSE),"")</f>
        <v/>
      </c>
      <c r="BK33" s="15" t="str">
        <f t="shared" si="21"/>
        <v/>
      </c>
      <c r="BL33" s="14" t="str">
        <f>IFERROR(VLOOKUP(BK33,INSTRUCTION!$I$1:$J$101,2),"")</f>
        <v/>
      </c>
      <c r="BM33" s="15" t="str">
        <f t="shared" si="38"/>
        <v/>
      </c>
      <c r="BN33" s="15" t="str">
        <f t="shared" si="22"/>
        <v/>
      </c>
      <c r="BO33" s="15" t="str">
        <f>IFERROR(SUMPRODUCT(LARGE((J33,S33,AC33,AM33,AW33,BG33),{1,2,3,4,5})),"")</f>
        <v/>
      </c>
      <c r="BP33" s="15" t="str">
        <f>IFERROR(SUMPRODUCT(LARGE((K33,U33,AE33,AO33,AY33,BI33),{1,2,3,4,5})),"")</f>
        <v/>
      </c>
      <c r="BQ33" s="15" t="str">
        <f>IF(BP33=0,"N.A.",IFERROR(SUMPRODUCT(LARGE((N33,W33,AG33,AQ33,BA33,BK33),{1,2,3,4,5})),""))</f>
        <v/>
      </c>
      <c r="BR33" s="15" t="str">
        <f t="shared" si="23"/>
        <v/>
      </c>
      <c r="BS33" s="15" t="str">
        <f t="shared" si="24"/>
        <v/>
      </c>
      <c r="BT33" s="15" t="str">
        <f t="shared" si="25"/>
        <v>N.A.</v>
      </c>
      <c r="BU33" s="15" t="str">
        <f t="shared" si="26"/>
        <v>N.A.</v>
      </c>
      <c r="BV33" s="15" t="str">
        <f t="shared" si="8"/>
        <v>N.A.</v>
      </c>
      <c r="BW33" s="34" t="str">
        <f t="shared" si="27"/>
        <v>N.A.</v>
      </c>
      <c r="BX33" s="15" t="str">
        <f t="shared" si="9"/>
        <v>N.A.</v>
      </c>
      <c r="BY33" s="15" t="str">
        <f t="shared" si="28"/>
        <v>N.A.</v>
      </c>
      <c r="BZ33" s="15" t="str">
        <f t="shared" si="31"/>
        <v>FAILED</v>
      </c>
      <c r="CA33" s="20" t="str">
        <f t="shared" si="29"/>
        <v/>
      </c>
      <c r="CB33" s="16">
        <f t="shared" si="30"/>
        <v>0</v>
      </c>
    </row>
    <row r="34" spans="1:80" x14ac:dyDescent="0.3">
      <c r="A34" s="49">
        <v>32</v>
      </c>
      <c r="B34" s="15">
        <f>TAB!A34</f>
        <v>0</v>
      </c>
      <c r="C34" s="15">
        <f>TAB!B34</f>
        <v>0</v>
      </c>
      <c r="D34" s="14" t="str">
        <f>IF(C34=0,"",TAB!C34)</f>
        <v/>
      </c>
      <c r="E34" s="14" t="str">
        <f>IF(C34=0,"",TAB!D34)</f>
        <v/>
      </c>
      <c r="F34" s="36" t="str">
        <f>IF(C34=0,"",TAB!E34)</f>
        <v/>
      </c>
      <c r="G34" s="14" t="str">
        <f>IF(C34=0,"",TAB!J34)</f>
        <v/>
      </c>
      <c r="H34" s="15" t="str">
        <f t="shared" si="10"/>
        <v/>
      </c>
      <c r="I34" s="15" t="str">
        <f t="shared" si="32"/>
        <v/>
      </c>
      <c r="J34" s="15" t="str">
        <f>IFERROR(VLOOKUP($G34,TAB!$J:$BB,2,FALSE),"")</f>
        <v/>
      </c>
      <c r="K34" s="15" t="str">
        <f>IF(J34="AB",IFERROR(VLOOKUP($G34,TAB!$J:$BB,3,FALSE),""),"NA")</f>
        <v>NA</v>
      </c>
      <c r="L34" s="15" t="str">
        <f>IFERROR(VLOOKUP($G34,TAB!$J:$BB,4,FALSE),"")</f>
        <v/>
      </c>
      <c r="M34" s="15" t="str">
        <f>IFERROR(VLOOKUP($G34,TAB!$J:$BB,5,FALSE),"")</f>
        <v/>
      </c>
      <c r="N34" s="15" t="str">
        <f t="shared" si="0"/>
        <v/>
      </c>
      <c r="O34" s="14" t="str">
        <f>IFERROR(VLOOKUP(N34,INSTRUCTION!$I$1:$J$101,2),"")</f>
        <v/>
      </c>
      <c r="P34" s="15" t="str">
        <f t="shared" si="33"/>
        <v/>
      </c>
      <c r="Q34" s="15" t="str">
        <f t="shared" si="12"/>
        <v/>
      </c>
      <c r="R34" s="15" t="str">
        <f t="shared" si="13"/>
        <v/>
      </c>
      <c r="S34" s="15" t="str">
        <f>IFERROR(VLOOKUP($G34,TAB!$J:$BB,6,FALSE),"")</f>
        <v/>
      </c>
      <c r="T34" s="15" t="str">
        <f>IF(S34="AB",IFERROR(VLOOKUP($G34,TAB!$J:$BB,7,FALSE),""),"NA")</f>
        <v>NA</v>
      </c>
      <c r="U34" s="15" t="str">
        <f>IFERROR(VLOOKUP($G34,TAB!$J:$BB,8,FALSE),"")</f>
        <v/>
      </c>
      <c r="V34" s="15" t="str">
        <f>IFERROR(VLOOKUP($G34,TAB!$J:$BB,9,FALSE),"")</f>
        <v/>
      </c>
      <c r="W34" s="15" t="str">
        <f t="shared" si="14"/>
        <v/>
      </c>
      <c r="X34" s="14" t="str">
        <f>IFERROR(VLOOKUP(W34,INSTRUCTION!$I$1:$J$101,2),"")</f>
        <v/>
      </c>
      <c r="Y34" s="15" t="str">
        <f t="shared" si="34"/>
        <v/>
      </c>
      <c r="Z34" s="14" t="str">
        <f>IF(C34=0,"",TAB!F34)</f>
        <v/>
      </c>
      <c r="AA34" s="15" t="str">
        <f>IFERROR(VLOOKUP(Z34,INSTRUCTION!$D$2:$E$18,2,FALSE),"")</f>
        <v/>
      </c>
      <c r="AB34" s="15" t="str">
        <f t="shared" si="15"/>
        <v/>
      </c>
      <c r="AC34" s="15" t="str">
        <f>IFERROR(VLOOKUP($G34,TAB!$J:$BB,MATCH($Z34,TAB!$1:$1,0)-9,FALSE),"")</f>
        <v/>
      </c>
      <c r="AD34" s="15" t="str">
        <f>IF(AC34="AB",IFERROR(VLOOKUP($G34,TAB!$J:$BB,MATCH($Z34,TAB!$1:$1,0)-8,FALSE),""),"NA")</f>
        <v>NA</v>
      </c>
      <c r="AE34" s="15" t="str">
        <f>IFERROR(VLOOKUP($G34,TAB!$J:$BB,MATCH($Z34,TAB!$1:$1,0)-7,FALSE),"")</f>
        <v/>
      </c>
      <c r="AF34" s="15" t="str">
        <f>IFERROR(VLOOKUP($G34,TAB!$J:$BB,MATCH($Z34,TAB!$1:$1,0)-6,FALSE),"")</f>
        <v/>
      </c>
      <c r="AG34" s="15" t="str">
        <f t="shared" si="16"/>
        <v/>
      </c>
      <c r="AH34" s="14" t="str">
        <f>IFERROR(VLOOKUP(AG34,INSTRUCTION!$I$1:$J$101,2),"")</f>
        <v/>
      </c>
      <c r="AI34" s="15" t="str">
        <f t="shared" si="35"/>
        <v/>
      </c>
      <c r="AJ34" s="15" t="str">
        <f>IF(C34=0,"",TAB!G34)</f>
        <v/>
      </c>
      <c r="AK34" s="15" t="str">
        <f>IFERROR(VLOOKUP(AJ34,INSTRUCTION!$D$2:$E$18,2,FALSE),"")</f>
        <v/>
      </c>
      <c r="AL34" s="15" t="str">
        <f t="shared" si="17"/>
        <v/>
      </c>
      <c r="AM34" s="15" t="str">
        <f>IFERROR(VLOOKUP($G34,TAB!$J:$BB,MATCH($AJ34,TAB!$1:$1,0)-9,FALSE),"")</f>
        <v/>
      </c>
      <c r="AN34" s="15" t="str">
        <f>IF(AM34="AB",IFERROR(VLOOKUP($G34,TAB!$J:$BB,MATCH($AJ34,TAB!$1:$1,0)-8,FALSE),""),"NA")</f>
        <v>NA</v>
      </c>
      <c r="AO34" s="15" t="str">
        <f>IFERROR(VLOOKUP($G34,TAB!$J:$BB,MATCH($AJ34,TAB!$1:$1,0)-7,FALSE),"")</f>
        <v/>
      </c>
      <c r="AP34" s="15" t="str">
        <f>IFERROR(VLOOKUP($G34,TAB!$J:$BB,MATCH($AJ34,TAB!$1:$1,0)-6,FALSE),"")</f>
        <v/>
      </c>
      <c r="AQ34" s="15" t="str">
        <f t="shared" si="4"/>
        <v/>
      </c>
      <c r="AR34" s="14" t="str">
        <f>IFERROR(VLOOKUP(AQ34,INSTRUCTION!$I$1:$J$101,2),"")</f>
        <v/>
      </c>
      <c r="AS34" s="15" t="str">
        <f t="shared" si="36"/>
        <v/>
      </c>
      <c r="AT34" s="15" t="str">
        <f>IF(C34=0,"",TAB!H34)</f>
        <v/>
      </c>
      <c r="AU34" s="15" t="str">
        <f>IFERROR(VLOOKUP(AT34,INSTRUCTION!$D$2:$E$18,2,FALSE),"")</f>
        <v/>
      </c>
      <c r="AV34" s="15" t="str">
        <f t="shared" si="18"/>
        <v/>
      </c>
      <c r="AW34" s="15" t="str">
        <f>IFERROR(VLOOKUP($G34,TAB!$J:$BB,MATCH($AT34,TAB!$1:$1,0)-9,FALSE),"")</f>
        <v/>
      </c>
      <c r="AX34" s="15" t="str">
        <f>IF(AW34="AB",IFERROR(VLOOKUP($G34,TAB!$J:$BB,MATCH($AT34,TAB!$1:$1,0)-8,FALSE),""),"NA")</f>
        <v>NA</v>
      </c>
      <c r="AY34" s="15" t="str">
        <f>IFERROR(VLOOKUP($G34,TAB!$J:$BB,MATCH($AT34,TAB!$1:$1,0)-7,FALSE),"")</f>
        <v/>
      </c>
      <c r="AZ34" s="15" t="str">
        <f>IFERROR(VLOOKUP($G34,TAB!$J:$BB,MATCH($AT34,TAB!$1:$1,0)-6,FALSE),"")</f>
        <v/>
      </c>
      <c r="BA34" s="15" t="str">
        <f t="shared" si="19"/>
        <v/>
      </c>
      <c r="BB34" s="14" t="str">
        <f>IFERROR(VLOOKUP(BA34,INSTRUCTION!$I$1:$J$101,2),"")</f>
        <v/>
      </c>
      <c r="BC34" s="15" t="str">
        <f t="shared" si="37"/>
        <v/>
      </c>
      <c r="BD34" s="15" t="str">
        <f>IF(C34=0,"",TAB!I34)</f>
        <v/>
      </c>
      <c r="BE34" s="15" t="str">
        <f>IFERROR(VLOOKUP(BD34,INSTRUCTION!$D$2:$E$18,2,FALSE),"")</f>
        <v/>
      </c>
      <c r="BF34" s="15" t="str">
        <f t="shared" si="20"/>
        <v/>
      </c>
      <c r="BG34" s="15" t="str">
        <f>IFERROR(VLOOKUP($G34,TAB!$J:$BB,MATCH($BD34,TAB!$1:$1,0)-9,FALSE),"")</f>
        <v/>
      </c>
      <c r="BH34" s="15" t="str">
        <f>IF(BG34="AB",IFERROR(VLOOKUP($G34,TAB!$J:$BB,MATCH($BD34,TAB!$1:$1,0)-8,FALSE),""),"NA")</f>
        <v>NA</v>
      </c>
      <c r="BI34" s="15" t="str">
        <f>IFERROR(VLOOKUP($G34,TAB!$J:$BB,MATCH($BD34,TAB!$1:$1,0)-7,FALSE),"")</f>
        <v/>
      </c>
      <c r="BJ34" s="15" t="str">
        <f>IFERROR(VLOOKUP($G34,TAB!$J:$BB,MATCH($BD34,TAB!$1:$1,0)-6,FALSE),"")</f>
        <v/>
      </c>
      <c r="BK34" s="15" t="str">
        <f t="shared" si="21"/>
        <v/>
      </c>
      <c r="BL34" s="14" t="str">
        <f>IFERROR(VLOOKUP(BK34,INSTRUCTION!$I$1:$J$101,2),"")</f>
        <v/>
      </c>
      <c r="BM34" s="15" t="str">
        <f t="shared" si="38"/>
        <v/>
      </c>
      <c r="BN34" s="15" t="str">
        <f t="shared" si="22"/>
        <v/>
      </c>
      <c r="BO34" s="15" t="str">
        <f>IFERROR(SUMPRODUCT(LARGE((J34,S34,AC34,AM34,AW34,BG34),{1,2,3,4,5})),"")</f>
        <v/>
      </c>
      <c r="BP34" s="15" t="str">
        <f>IFERROR(SUMPRODUCT(LARGE((K34,U34,AE34,AO34,AY34,BI34),{1,2,3,4,5})),"")</f>
        <v/>
      </c>
      <c r="BQ34" s="15" t="str">
        <f>IF(BP34=0,"N.A.",IFERROR(SUMPRODUCT(LARGE((N34,W34,AG34,AQ34,BA34,BK34),{1,2,3,4,5})),""))</f>
        <v/>
      </c>
      <c r="BR34" s="15" t="str">
        <f t="shared" si="23"/>
        <v/>
      </c>
      <c r="BS34" s="15" t="str">
        <f t="shared" si="24"/>
        <v/>
      </c>
      <c r="BT34" s="15" t="str">
        <f t="shared" si="25"/>
        <v>N.A.</v>
      </c>
      <c r="BU34" s="15" t="str">
        <f t="shared" si="26"/>
        <v>N.A.</v>
      </c>
      <c r="BV34" s="15" t="str">
        <f t="shared" si="8"/>
        <v>N.A.</v>
      </c>
      <c r="BW34" s="34" t="str">
        <f t="shared" si="27"/>
        <v>N.A.</v>
      </c>
      <c r="BX34" s="15" t="str">
        <f t="shared" si="9"/>
        <v>N.A.</v>
      </c>
      <c r="BY34" s="15" t="str">
        <f t="shared" si="28"/>
        <v>N.A.</v>
      </c>
      <c r="BZ34" s="15" t="str">
        <f t="shared" si="31"/>
        <v>FAILED</v>
      </c>
      <c r="CA34" s="20" t="str">
        <f t="shared" si="29"/>
        <v/>
      </c>
      <c r="CB34" s="16">
        <f t="shared" si="30"/>
        <v>0</v>
      </c>
    </row>
    <row r="35" spans="1:80" x14ac:dyDescent="0.3">
      <c r="A35" s="49">
        <v>33</v>
      </c>
      <c r="B35" s="15">
        <f>TAB!A35</f>
        <v>0</v>
      </c>
      <c r="C35" s="15">
        <f>TAB!B35</f>
        <v>0</v>
      </c>
      <c r="D35" s="14" t="str">
        <f>IF(C35=0,"",TAB!C35)</f>
        <v/>
      </c>
      <c r="E35" s="14" t="str">
        <f>IF(C35=0,"",TAB!D35)</f>
        <v/>
      </c>
      <c r="F35" s="36" t="str">
        <f>IF(C35=0,"",TAB!E35)</f>
        <v/>
      </c>
      <c r="G35" s="14" t="str">
        <f>IF(C35=0,"",TAB!J35)</f>
        <v/>
      </c>
      <c r="H35" s="15" t="str">
        <f t="shared" si="10"/>
        <v/>
      </c>
      <c r="I35" s="15" t="str">
        <f t="shared" si="32"/>
        <v/>
      </c>
      <c r="J35" s="15" t="str">
        <f>IFERROR(VLOOKUP($G35,TAB!$J:$BB,2,FALSE),"")</f>
        <v/>
      </c>
      <c r="K35" s="15" t="str">
        <f>IF(J35="AB",IFERROR(VLOOKUP($G35,TAB!$J:$BB,3,FALSE),""),"NA")</f>
        <v>NA</v>
      </c>
      <c r="L35" s="15" t="str">
        <f>IFERROR(VLOOKUP($G35,TAB!$J:$BB,4,FALSE),"")</f>
        <v/>
      </c>
      <c r="M35" s="15" t="str">
        <f>IFERROR(VLOOKUP($G35,TAB!$J:$BB,5,FALSE),"")</f>
        <v/>
      </c>
      <c r="N35" s="15" t="str">
        <f t="shared" si="0"/>
        <v/>
      </c>
      <c r="O35" s="14" t="str">
        <f>IFERROR(VLOOKUP(N35,INSTRUCTION!$I$1:$J$101,2),"")</f>
        <v/>
      </c>
      <c r="P35" s="15" t="str">
        <f t="shared" si="33"/>
        <v/>
      </c>
      <c r="Q35" s="15" t="str">
        <f t="shared" si="12"/>
        <v/>
      </c>
      <c r="R35" s="15" t="str">
        <f t="shared" si="13"/>
        <v/>
      </c>
      <c r="S35" s="15" t="str">
        <f>IFERROR(VLOOKUP($G35,TAB!$J:$BB,6,FALSE),"")</f>
        <v/>
      </c>
      <c r="T35" s="15" t="str">
        <f>IF(S35="AB",IFERROR(VLOOKUP($G35,TAB!$J:$BB,7,FALSE),""),"NA")</f>
        <v>NA</v>
      </c>
      <c r="U35" s="15" t="str">
        <f>IFERROR(VLOOKUP($G35,TAB!$J:$BB,8,FALSE),"")</f>
        <v/>
      </c>
      <c r="V35" s="15" t="str">
        <f>IFERROR(VLOOKUP($G35,TAB!$J:$BB,9,FALSE),"")</f>
        <v/>
      </c>
      <c r="W35" s="15" t="str">
        <f t="shared" si="14"/>
        <v/>
      </c>
      <c r="X35" s="14" t="str">
        <f>IFERROR(VLOOKUP(W35,INSTRUCTION!$I$1:$J$101,2),"")</f>
        <v/>
      </c>
      <c r="Y35" s="15" t="str">
        <f t="shared" si="34"/>
        <v/>
      </c>
      <c r="Z35" s="14" t="str">
        <f>IF(C35=0,"",TAB!F35)</f>
        <v/>
      </c>
      <c r="AA35" s="15" t="str">
        <f>IFERROR(VLOOKUP(Z35,INSTRUCTION!$D$2:$E$18,2,FALSE),"")</f>
        <v/>
      </c>
      <c r="AB35" s="15" t="str">
        <f t="shared" si="15"/>
        <v/>
      </c>
      <c r="AC35" s="15" t="str">
        <f>IFERROR(VLOOKUP($G35,TAB!$J:$BB,MATCH($Z35,TAB!$1:$1,0)-9,FALSE),"")</f>
        <v/>
      </c>
      <c r="AD35" s="15" t="str">
        <f>IF(AC35="AB",IFERROR(VLOOKUP($G35,TAB!$J:$BB,MATCH($Z35,TAB!$1:$1,0)-8,FALSE),""),"NA")</f>
        <v>NA</v>
      </c>
      <c r="AE35" s="15" t="str">
        <f>IFERROR(VLOOKUP($G35,TAB!$J:$BB,MATCH($Z35,TAB!$1:$1,0)-7,FALSE),"")</f>
        <v/>
      </c>
      <c r="AF35" s="15" t="str">
        <f>IFERROR(VLOOKUP($G35,TAB!$J:$BB,MATCH($Z35,TAB!$1:$1,0)-6,FALSE),"")</f>
        <v/>
      </c>
      <c r="AG35" s="15" t="str">
        <f t="shared" si="16"/>
        <v/>
      </c>
      <c r="AH35" s="14" t="str">
        <f>IFERROR(VLOOKUP(AG35,INSTRUCTION!$I$1:$J$101,2),"")</f>
        <v/>
      </c>
      <c r="AI35" s="15" t="str">
        <f t="shared" si="35"/>
        <v/>
      </c>
      <c r="AJ35" s="15" t="str">
        <f>IF(C35=0,"",TAB!G35)</f>
        <v/>
      </c>
      <c r="AK35" s="15" t="str">
        <f>IFERROR(VLOOKUP(AJ35,INSTRUCTION!$D$2:$E$18,2,FALSE),"")</f>
        <v/>
      </c>
      <c r="AL35" s="15" t="str">
        <f t="shared" si="17"/>
        <v/>
      </c>
      <c r="AM35" s="15" t="str">
        <f>IFERROR(VLOOKUP($G35,TAB!$J:$BB,MATCH($AJ35,TAB!$1:$1,0)-9,FALSE),"")</f>
        <v/>
      </c>
      <c r="AN35" s="15" t="str">
        <f>IF(AM35="AB",IFERROR(VLOOKUP($G35,TAB!$J:$BB,MATCH($AJ35,TAB!$1:$1,0)-8,FALSE),""),"NA")</f>
        <v>NA</v>
      </c>
      <c r="AO35" s="15" t="str">
        <f>IFERROR(VLOOKUP($G35,TAB!$J:$BB,MATCH($AJ35,TAB!$1:$1,0)-7,FALSE),"")</f>
        <v/>
      </c>
      <c r="AP35" s="15" t="str">
        <f>IFERROR(VLOOKUP($G35,TAB!$J:$BB,MATCH($AJ35,TAB!$1:$1,0)-6,FALSE),"")</f>
        <v/>
      </c>
      <c r="AQ35" s="15" t="str">
        <f t="shared" si="4"/>
        <v/>
      </c>
      <c r="AR35" s="14" t="str">
        <f>IFERROR(VLOOKUP(AQ35,INSTRUCTION!$I$1:$J$101,2),"")</f>
        <v/>
      </c>
      <c r="AS35" s="15" t="str">
        <f t="shared" si="36"/>
        <v/>
      </c>
      <c r="AT35" s="15" t="str">
        <f>IF(C35=0,"",TAB!H35)</f>
        <v/>
      </c>
      <c r="AU35" s="15" t="str">
        <f>IFERROR(VLOOKUP(AT35,INSTRUCTION!$D$2:$E$18,2,FALSE),"")</f>
        <v/>
      </c>
      <c r="AV35" s="15" t="str">
        <f t="shared" si="18"/>
        <v/>
      </c>
      <c r="AW35" s="15" t="str">
        <f>IFERROR(VLOOKUP($G35,TAB!$J:$BB,MATCH($AT35,TAB!$1:$1,0)-9,FALSE),"")</f>
        <v/>
      </c>
      <c r="AX35" s="15" t="str">
        <f>IF(AW35="AB",IFERROR(VLOOKUP($G35,TAB!$J:$BB,MATCH($AT35,TAB!$1:$1,0)-8,FALSE),""),"NA")</f>
        <v>NA</v>
      </c>
      <c r="AY35" s="15" t="str">
        <f>IFERROR(VLOOKUP($G35,TAB!$J:$BB,MATCH($AT35,TAB!$1:$1,0)-7,FALSE),"")</f>
        <v/>
      </c>
      <c r="AZ35" s="15" t="str">
        <f>IFERROR(VLOOKUP($G35,TAB!$J:$BB,MATCH($AT35,TAB!$1:$1,0)-6,FALSE),"")</f>
        <v/>
      </c>
      <c r="BA35" s="15" t="str">
        <f t="shared" si="19"/>
        <v/>
      </c>
      <c r="BB35" s="14" t="str">
        <f>IFERROR(VLOOKUP(BA35,INSTRUCTION!$I$1:$J$101,2),"")</f>
        <v/>
      </c>
      <c r="BC35" s="15" t="str">
        <f t="shared" si="37"/>
        <v/>
      </c>
      <c r="BD35" s="15" t="str">
        <f>IF(C35=0,"",TAB!I35)</f>
        <v/>
      </c>
      <c r="BE35" s="15" t="str">
        <f>IFERROR(VLOOKUP(BD35,INSTRUCTION!$D$2:$E$18,2,FALSE),"")</f>
        <v/>
      </c>
      <c r="BF35" s="15" t="str">
        <f t="shared" si="20"/>
        <v/>
      </c>
      <c r="BG35" s="15" t="str">
        <f>IFERROR(VLOOKUP($G35,TAB!$J:$BB,MATCH($BD35,TAB!$1:$1,0)-9,FALSE),"")</f>
        <v/>
      </c>
      <c r="BH35" s="15" t="str">
        <f>IF(BG35="AB",IFERROR(VLOOKUP($G35,TAB!$J:$BB,MATCH($BD35,TAB!$1:$1,0)-8,FALSE),""),"NA")</f>
        <v>NA</v>
      </c>
      <c r="BI35" s="15" t="str">
        <f>IFERROR(VLOOKUP($G35,TAB!$J:$BB,MATCH($BD35,TAB!$1:$1,0)-7,FALSE),"")</f>
        <v/>
      </c>
      <c r="BJ35" s="15" t="str">
        <f>IFERROR(VLOOKUP($G35,TAB!$J:$BB,MATCH($BD35,TAB!$1:$1,0)-6,FALSE),"")</f>
        <v/>
      </c>
      <c r="BK35" s="15" t="str">
        <f t="shared" si="21"/>
        <v/>
      </c>
      <c r="BL35" s="14" t="str">
        <f>IFERROR(VLOOKUP(BK35,INSTRUCTION!$I$1:$J$101,2),"")</f>
        <v/>
      </c>
      <c r="BM35" s="15" t="str">
        <f t="shared" si="38"/>
        <v/>
      </c>
      <c r="BN35" s="15" t="str">
        <f t="shared" si="22"/>
        <v/>
      </c>
      <c r="BO35" s="15" t="str">
        <f>IFERROR(SUMPRODUCT(LARGE((J35,S35,AC35,AM35,AW35,BG35),{1,2,3,4,5})),"")</f>
        <v/>
      </c>
      <c r="BP35" s="15" t="str">
        <f>IFERROR(SUMPRODUCT(LARGE((K35,U35,AE35,AO35,AY35,BI35),{1,2,3,4,5})),"")</f>
        <v/>
      </c>
      <c r="BQ35" s="15" t="str">
        <f>IF(BP35=0,"N.A.",IFERROR(SUMPRODUCT(LARGE((N35,W35,AG35,AQ35,BA35,BK35),{1,2,3,4,5})),""))</f>
        <v/>
      </c>
      <c r="BR35" s="15" t="str">
        <f t="shared" si="23"/>
        <v/>
      </c>
      <c r="BS35" s="15" t="str">
        <f t="shared" si="24"/>
        <v/>
      </c>
      <c r="BT35" s="15" t="str">
        <f t="shared" si="25"/>
        <v>N.A.</v>
      </c>
      <c r="BU35" s="15" t="str">
        <f t="shared" si="26"/>
        <v>N.A.</v>
      </c>
      <c r="BV35" s="15" t="str">
        <f t="shared" si="8"/>
        <v>N.A.</v>
      </c>
      <c r="BW35" s="34" t="str">
        <f t="shared" si="27"/>
        <v>N.A.</v>
      </c>
      <c r="BX35" s="15" t="str">
        <f t="shared" si="9"/>
        <v>N.A.</v>
      </c>
      <c r="BY35" s="15" t="str">
        <f t="shared" si="28"/>
        <v>N.A.</v>
      </c>
      <c r="BZ35" s="15" t="str">
        <f t="shared" si="31"/>
        <v>FAILED</v>
      </c>
      <c r="CA35" s="20" t="str">
        <f t="shared" si="29"/>
        <v/>
      </c>
      <c r="CB35" s="16">
        <f t="shared" si="30"/>
        <v>0</v>
      </c>
    </row>
    <row r="36" spans="1:80" x14ac:dyDescent="0.3">
      <c r="A36" s="49">
        <v>34</v>
      </c>
      <c r="B36" s="15">
        <f>TAB!A36</f>
        <v>0</v>
      </c>
      <c r="C36" s="15">
        <f>TAB!B36</f>
        <v>0</v>
      </c>
      <c r="D36" s="14" t="str">
        <f>IF(C36=0,"",TAB!C36)</f>
        <v/>
      </c>
      <c r="E36" s="14" t="str">
        <f>IF(C36=0,"",TAB!D36)</f>
        <v/>
      </c>
      <c r="F36" s="36" t="str">
        <f>IF(C36=0,"",TAB!E36)</f>
        <v/>
      </c>
      <c r="G36" s="14" t="str">
        <f>IF(C36=0,"",TAB!J36)</f>
        <v/>
      </c>
      <c r="H36" s="15" t="str">
        <f t="shared" si="10"/>
        <v/>
      </c>
      <c r="I36" s="15" t="str">
        <f t="shared" si="32"/>
        <v/>
      </c>
      <c r="J36" s="15" t="str">
        <f>IFERROR(VLOOKUP($G36,TAB!$J:$BB,2,FALSE),"")</f>
        <v/>
      </c>
      <c r="K36" s="15" t="str">
        <f>IF(J36="AB",IFERROR(VLOOKUP($G36,TAB!$J:$BB,3,FALSE),""),"NA")</f>
        <v>NA</v>
      </c>
      <c r="L36" s="15" t="str">
        <f>IFERROR(VLOOKUP($G36,TAB!$J:$BB,4,FALSE),"")</f>
        <v/>
      </c>
      <c r="M36" s="15" t="str">
        <f>IFERROR(VLOOKUP($G36,TAB!$J:$BB,5,FALSE),"")</f>
        <v/>
      </c>
      <c r="N36" s="15" t="str">
        <f t="shared" si="0"/>
        <v/>
      </c>
      <c r="O36" s="14" t="str">
        <f>IFERROR(VLOOKUP(N36,INSTRUCTION!$I$1:$J$101,2),"")</f>
        <v/>
      </c>
      <c r="P36" s="15" t="str">
        <f t="shared" si="33"/>
        <v/>
      </c>
      <c r="Q36" s="15" t="str">
        <f t="shared" si="12"/>
        <v/>
      </c>
      <c r="R36" s="15" t="str">
        <f t="shared" si="13"/>
        <v/>
      </c>
      <c r="S36" s="15" t="str">
        <f>IFERROR(VLOOKUP($G36,TAB!$J:$BB,6,FALSE),"")</f>
        <v/>
      </c>
      <c r="T36" s="15" t="str">
        <f>IF(S36="AB",IFERROR(VLOOKUP($G36,TAB!$J:$BB,7,FALSE),""),"NA")</f>
        <v>NA</v>
      </c>
      <c r="U36" s="15" t="str">
        <f>IFERROR(VLOOKUP($G36,TAB!$J:$BB,8,FALSE),"")</f>
        <v/>
      </c>
      <c r="V36" s="15" t="str">
        <f>IFERROR(VLOOKUP($G36,TAB!$J:$BB,9,FALSE),"")</f>
        <v/>
      </c>
      <c r="W36" s="15" t="str">
        <f t="shared" si="14"/>
        <v/>
      </c>
      <c r="X36" s="14" t="str">
        <f>IFERROR(VLOOKUP(W36,INSTRUCTION!$I$1:$J$101,2),"")</f>
        <v/>
      </c>
      <c r="Y36" s="15" t="str">
        <f t="shared" si="34"/>
        <v/>
      </c>
      <c r="Z36" s="14" t="str">
        <f>IF(C36=0,"",TAB!F36)</f>
        <v/>
      </c>
      <c r="AA36" s="15" t="str">
        <f>IFERROR(VLOOKUP(Z36,INSTRUCTION!$D$2:$E$18,2,FALSE),"")</f>
        <v/>
      </c>
      <c r="AB36" s="15" t="str">
        <f t="shared" si="15"/>
        <v/>
      </c>
      <c r="AC36" s="15" t="str">
        <f>IFERROR(VLOOKUP($G36,TAB!$J:$BB,MATCH($Z36,TAB!$1:$1,0)-9,FALSE),"")</f>
        <v/>
      </c>
      <c r="AD36" s="15" t="str">
        <f>IF(AC36="AB",IFERROR(VLOOKUP($G36,TAB!$J:$BB,MATCH($Z36,TAB!$1:$1,0)-8,FALSE),""),"NA")</f>
        <v>NA</v>
      </c>
      <c r="AE36" s="15" t="str">
        <f>IFERROR(VLOOKUP($G36,TAB!$J:$BB,MATCH($Z36,TAB!$1:$1,0)-7,FALSE),"")</f>
        <v/>
      </c>
      <c r="AF36" s="15" t="str">
        <f>IFERROR(VLOOKUP($G36,TAB!$J:$BB,MATCH($Z36,TAB!$1:$1,0)-6,FALSE),"")</f>
        <v/>
      </c>
      <c r="AG36" s="15" t="str">
        <f t="shared" si="16"/>
        <v/>
      </c>
      <c r="AH36" s="14" t="str">
        <f>IFERROR(VLOOKUP(AG36,INSTRUCTION!$I$1:$J$101,2),"")</f>
        <v/>
      </c>
      <c r="AI36" s="15" t="str">
        <f t="shared" si="35"/>
        <v/>
      </c>
      <c r="AJ36" s="15" t="str">
        <f>IF(C36=0,"",TAB!G36)</f>
        <v/>
      </c>
      <c r="AK36" s="15" t="str">
        <f>IFERROR(VLOOKUP(AJ36,INSTRUCTION!$D$2:$E$18,2,FALSE),"")</f>
        <v/>
      </c>
      <c r="AL36" s="15" t="str">
        <f t="shared" si="17"/>
        <v/>
      </c>
      <c r="AM36" s="15" t="str">
        <f>IFERROR(VLOOKUP($G36,TAB!$J:$BB,MATCH($AJ36,TAB!$1:$1,0)-9,FALSE),"")</f>
        <v/>
      </c>
      <c r="AN36" s="15" t="str">
        <f>IF(AM36="AB",IFERROR(VLOOKUP($G36,TAB!$J:$BB,MATCH($AJ36,TAB!$1:$1,0)-8,FALSE),""),"NA")</f>
        <v>NA</v>
      </c>
      <c r="AO36" s="15" t="str">
        <f>IFERROR(VLOOKUP($G36,TAB!$J:$BB,MATCH($AJ36,TAB!$1:$1,0)-7,FALSE),"")</f>
        <v/>
      </c>
      <c r="AP36" s="15" t="str">
        <f>IFERROR(VLOOKUP($G36,TAB!$J:$BB,MATCH($AJ36,TAB!$1:$1,0)-6,FALSE),"")</f>
        <v/>
      </c>
      <c r="AQ36" s="15" t="str">
        <f t="shared" si="4"/>
        <v/>
      </c>
      <c r="AR36" s="14" t="str">
        <f>IFERROR(VLOOKUP(AQ36,INSTRUCTION!$I$1:$J$101,2),"")</f>
        <v/>
      </c>
      <c r="AS36" s="15" t="str">
        <f t="shared" si="36"/>
        <v/>
      </c>
      <c r="AT36" s="15" t="str">
        <f>IF(C36=0,"",TAB!H36)</f>
        <v/>
      </c>
      <c r="AU36" s="15" t="str">
        <f>IFERROR(VLOOKUP(AT36,INSTRUCTION!$D$2:$E$18,2,FALSE),"")</f>
        <v/>
      </c>
      <c r="AV36" s="15" t="str">
        <f t="shared" si="18"/>
        <v/>
      </c>
      <c r="AW36" s="15" t="str">
        <f>IFERROR(VLOOKUP($G36,TAB!$J:$BB,MATCH($AT36,TAB!$1:$1,0)-9,FALSE),"")</f>
        <v/>
      </c>
      <c r="AX36" s="15" t="str">
        <f>IF(AW36="AB",IFERROR(VLOOKUP($G36,TAB!$J:$BB,MATCH($AT36,TAB!$1:$1,0)-8,FALSE),""),"NA")</f>
        <v>NA</v>
      </c>
      <c r="AY36" s="15" t="str">
        <f>IFERROR(VLOOKUP($G36,TAB!$J:$BB,MATCH($AT36,TAB!$1:$1,0)-7,FALSE),"")</f>
        <v/>
      </c>
      <c r="AZ36" s="15" t="str">
        <f>IFERROR(VLOOKUP($G36,TAB!$J:$BB,MATCH($AT36,TAB!$1:$1,0)-6,FALSE),"")</f>
        <v/>
      </c>
      <c r="BA36" s="15" t="str">
        <f t="shared" si="19"/>
        <v/>
      </c>
      <c r="BB36" s="14" t="str">
        <f>IFERROR(VLOOKUP(BA36,INSTRUCTION!$I$1:$J$101,2),"")</f>
        <v/>
      </c>
      <c r="BC36" s="15" t="str">
        <f t="shared" si="37"/>
        <v/>
      </c>
      <c r="BD36" s="15" t="str">
        <f>IF(C36=0,"",TAB!I36)</f>
        <v/>
      </c>
      <c r="BE36" s="15" t="str">
        <f>IFERROR(VLOOKUP(BD36,INSTRUCTION!$D$2:$E$18,2,FALSE),"")</f>
        <v/>
      </c>
      <c r="BF36" s="15" t="str">
        <f t="shared" si="20"/>
        <v/>
      </c>
      <c r="BG36" s="15" t="str">
        <f>IFERROR(VLOOKUP($G36,TAB!$J:$BB,MATCH($BD36,TAB!$1:$1,0)-9,FALSE),"")</f>
        <v/>
      </c>
      <c r="BH36" s="15" t="str">
        <f>IF(BG36="AB",IFERROR(VLOOKUP($G36,TAB!$J:$BB,MATCH($BD36,TAB!$1:$1,0)-8,FALSE),""),"NA")</f>
        <v>NA</v>
      </c>
      <c r="BI36" s="15" t="str">
        <f>IFERROR(VLOOKUP($G36,TAB!$J:$BB,MATCH($BD36,TAB!$1:$1,0)-7,FALSE),"")</f>
        <v/>
      </c>
      <c r="BJ36" s="15" t="str">
        <f>IFERROR(VLOOKUP($G36,TAB!$J:$BB,MATCH($BD36,TAB!$1:$1,0)-6,FALSE),"")</f>
        <v/>
      </c>
      <c r="BK36" s="15" t="str">
        <f t="shared" si="21"/>
        <v/>
      </c>
      <c r="BL36" s="14" t="str">
        <f>IFERROR(VLOOKUP(BK36,INSTRUCTION!$I$1:$J$101,2),"")</f>
        <v/>
      </c>
      <c r="BM36" s="15" t="str">
        <f t="shared" si="38"/>
        <v/>
      </c>
      <c r="BN36" s="15" t="str">
        <f t="shared" si="22"/>
        <v/>
      </c>
      <c r="BO36" s="15" t="str">
        <f>IFERROR(SUMPRODUCT(LARGE((J36,S36,AC36,AM36,AW36,BG36),{1,2,3,4,5})),"")</f>
        <v/>
      </c>
      <c r="BP36" s="15" t="str">
        <f>IFERROR(SUMPRODUCT(LARGE((K36,U36,AE36,AO36,AY36,BI36),{1,2,3,4,5})),"")</f>
        <v/>
      </c>
      <c r="BQ36" s="15" t="str">
        <f>IF(BP36=0,"N.A.",IFERROR(SUMPRODUCT(LARGE((N36,W36,AG36,AQ36,BA36,BK36),{1,2,3,4,5})),""))</f>
        <v/>
      </c>
      <c r="BR36" s="15" t="str">
        <f t="shared" si="23"/>
        <v/>
      </c>
      <c r="BS36" s="15" t="str">
        <f t="shared" si="24"/>
        <v/>
      </c>
      <c r="BT36" s="15" t="str">
        <f t="shared" si="25"/>
        <v>N.A.</v>
      </c>
      <c r="BU36" s="15" t="str">
        <f t="shared" si="26"/>
        <v>N.A.</v>
      </c>
      <c r="BV36" s="15" t="str">
        <f t="shared" si="8"/>
        <v>N.A.</v>
      </c>
      <c r="BW36" s="34" t="str">
        <f t="shared" si="27"/>
        <v>N.A.</v>
      </c>
      <c r="BX36" s="15" t="str">
        <f t="shared" si="9"/>
        <v>N.A.</v>
      </c>
      <c r="BY36" s="15" t="str">
        <f t="shared" si="28"/>
        <v>N.A.</v>
      </c>
      <c r="BZ36" s="15" t="str">
        <f t="shared" si="31"/>
        <v>FAILED</v>
      </c>
      <c r="CA36" s="20" t="str">
        <f t="shared" si="29"/>
        <v/>
      </c>
      <c r="CB36" s="16">
        <f t="shared" si="30"/>
        <v>0</v>
      </c>
    </row>
    <row r="37" spans="1:80" x14ac:dyDescent="0.3">
      <c r="A37" s="49">
        <v>35</v>
      </c>
      <c r="B37" s="15">
        <f>TAB!A37</f>
        <v>0</v>
      </c>
      <c r="C37" s="15">
        <f>TAB!B37</f>
        <v>0</v>
      </c>
      <c r="D37" s="14" t="str">
        <f>IF(C37=0,"",TAB!C37)</f>
        <v/>
      </c>
      <c r="E37" s="14" t="str">
        <f>IF(C37=0,"",TAB!D37)</f>
        <v/>
      </c>
      <c r="F37" s="36" t="str">
        <f>IF(C37=0,"",TAB!E37)</f>
        <v/>
      </c>
      <c r="G37" s="14" t="str">
        <f>IF(C37=0,"",TAB!J37)</f>
        <v/>
      </c>
      <c r="H37" s="15" t="str">
        <f t="shared" si="10"/>
        <v/>
      </c>
      <c r="I37" s="15" t="str">
        <f t="shared" si="32"/>
        <v/>
      </c>
      <c r="J37" s="15" t="str">
        <f>IFERROR(VLOOKUP($G37,TAB!$J:$BB,2,FALSE),"")</f>
        <v/>
      </c>
      <c r="K37" s="15" t="str">
        <f>IF(J37="AB",IFERROR(VLOOKUP($G37,TAB!$J:$BB,3,FALSE),""),"NA")</f>
        <v>NA</v>
      </c>
      <c r="L37" s="15" t="str">
        <f>IFERROR(VLOOKUP($G37,TAB!$J:$BB,4,FALSE),"")</f>
        <v/>
      </c>
      <c r="M37" s="15" t="str">
        <f>IFERROR(VLOOKUP($G37,TAB!$J:$BB,5,FALSE),"")</f>
        <v/>
      </c>
      <c r="N37" s="15" t="str">
        <f t="shared" si="0"/>
        <v/>
      </c>
      <c r="O37" s="14" t="str">
        <f>IFERROR(VLOOKUP(N37,INSTRUCTION!$I$1:$J$101,2),"")</f>
        <v/>
      </c>
      <c r="P37" s="15" t="str">
        <f t="shared" si="33"/>
        <v/>
      </c>
      <c r="Q37" s="15" t="str">
        <f t="shared" si="12"/>
        <v/>
      </c>
      <c r="R37" s="15" t="str">
        <f t="shared" si="13"/>
        <v/>
      </c>
      <c r="S37" s="15" t="str">
        <f>IFERROR(VLOOKUP($G37,TAB!$J:$BB,6,FALSE),"")</f>
        <v/>
      </c>
      <c r="T37" s="15" t="str">
        <f>IF(S37="AB",IFERROR(VLOOKUP($G37,TAB!$J:$BB,7,FALSE),""),"NA")</f>
        <v>NA</v>
      </c>
      <c r="U37" s="15" t="str">
        <f>IFERROR(VLOOKUP($G37,TAB!$J:$BB,8,FALSE),"")</f>
        <v/>
      </c>
      <c r="V37" s="15" t="str">
        <f>IFERROR(VLOOKUP($G37,TAB!$J:$BB,9,FALSE),"")</f>
        <v/>
      </c>
      <c r="W37" s="15" t="str">
        <f t="shared" si="14"/>
        <v/>
      </c>
      <c r="X37" s="14" t="str">
        <f>IFERROR(VLOOKUP(W37,INSTRUCTION!$I$1:$J$101,2),"")</f>
        <v/>
      </c>
      <c r="Y37" s="15" t="str">
        <f t="shared" si="34"/>
        <v/>
      </c>
      <c r="Z37" s="14" t="str">
        <f>IF(C37=0,"",TAB!F37)</f>
        <v/>
      </c>
      <c r="AA37" s="15" t="str">
        <f>IFERROR(VLOOKUP(Z37,INSTRUCTION!$D$2:$E$18,2,FALSE),"")</f>
        <v/>
      </c>
      <c r="AB37" s="15" t="str">
        <f t="shared" si="15"/>
        <v/>
      </c>
      <c r="AC37" s="15" t="str">
        <f>IFERROR(VLOOKUP($G37,TAB!$J:$BB,MATCH($Z37,TAB!$1:$1,0)-9,FALSE),"")</f>
        <v/>
      </c>
      <c r="AD37" s="15" t="str">
        <f>IF(AC37="AB",IFERROR(VLOOKUP($G37,TAB!$J:$BB,MATCH($Z37,TAB!$1:$1,0)-8,FALSE),""),"NA")</f>
        <v>NA</v>
      </c>
      <c r="AE37" s="15" t="str">
        <f>IFERROR(VLOOKUP($G37,TAB!$J:$BB,MATCH($Z37,TAB!$1:$1,0)-7,FALSE),"")</f>
        <v/>
      </c>
      <c r="AF37" s="15" t="str">
        <f>IFERROR(VLOOKUP($G37,TAB!$J:$BB,MATCH($Z37,TAB!$1:$1,0)-6,FALSE),"")</f>
        <v/>
      </c>
      <c r="AG37" s="15" t="str">
        <f t="shared" si="16"/>
        <v/>
      </c>
      <c r="AH37" s="14" t="str">
        <f>IFERROR(VLOOKUP(AG37,INSTRUCTION!$I$1:$J$101,2),"")</f>
        <v/>
      </c>
      <c r="AI37" s="15" t="str">
        <f t="shared" si="35"/>
        <v/>
      </c>
      <c r="AJ37" s="15" t="str">
        <f>IF(C37=0,"",TAB!G37)</f>
        <v/>
      </c>
      <c r="AK37" s="15" t="str">
        <f>IFERROR(VLOOKUP(AJ37,INSTRUCTION!$D$2:$E$18,2,FALSE),"")</f>
        <v/>
      </c>
      <c r="AL37" s="15" t="str">
        <f t="shared" si="17"/>
        <v/>
      </c>
      <c r="AM37" s="15" t="str">
        <f>IFERROR(VLOOKUP($G37,TAB!$J:$BB,MATCH($AJ37,TAB!$1:$1,0)-9,FALSE),"")</f>
        <v/>
      </c>
      <c r="AN37" s="15" t="str">
        <f>IF(AM37="AB",IFERROR(VLOOKUP($G37,TAB!$J:$BB,MATCH($AJ37,TAB!$1:$1,0)-8,FALSE),""),"NA")</f>
        <v>NA</v>
      </c>
      <c r="AO37" s="15" t="str">
        <f>IFERROR(VLOOKUP($G37,TAB!$J:$BB,MATCH($AJ37,TAB!$1:$1,0)-7,FALSE),"")</f>
        <v/>
      </c>
      <c r="AP37" s="15" t="str">
        <f>IFERROR(VLOOKUP($G37,TAB!$J:$BB,MATCH($AJ37,TAB!$1:$1,0)-6,FALSE),"")</f>
        <v/>
      </c>
      <c r="AQ37" s="15" t="str">
        <f t="shared" si="4"/>
        <v/>
      </c>
      <c r="AR37" s="14" t="str">
        <f>IFERROR(VLOOKUP(AQ37,INSTRUCTION!$I$1:$J$101,2),"")</f>
        <v/>
      </c>
      <c r="AS37" s="15" t="str">
        <f t="shared" si="36"/>
        <v/>
      </c>
      <c r="AT37" s="15" t="str">
        <f>IF(C37=0,"",TAB!H37)</f>
        <v/>
      </c>
      <c r="AU37" s="15" t="str">
        <f>IFERROR(VLOOKUP(AT37,INSTRUCTION!$D$2:$E$18,2,FALSE),"")</f>
        <v/>
      </c>
      <c r="AV37" s="15" t="str">
        <f t="shared" si="18"/>
        <v/>
      </c>
      <c r="AW37" s="15" t="str">
        <f>IFERROR(VLOOKUP($G37,TAB!$J:$BB,MATCH($AT37,TAB!$1:$1,0)-9,FALSE),"")</f>
        <v/>
      </c>
      <c r="AX37" s="15" t="str">
        <f>IF(AW37="AB",IFERROR(VLOOKUP($G37,TAB!$J:$BB,MATCH($AT37,TAB!$1:$1,0)-8,FALSE),""),"NA")</f>
        <v>NA</v>
      </c>
      <c r="AY37" s="15" t="str">
        <f>IFERROR(VLOOKUP($G37,TAB!$J:$BB,MATCH($AT37,TAB!$1:$1,0)-7,FALSE),"")</f>
        <v/>
      </c>
      <c r="AZ37" s="15" t="str">
        <f>IFERROR(VLOOKUP($G37,TAB!$J:$BB,MATCH($AT37,TAB!$1:$1,0)-6,FALSE),"")</f>
        <v/>
      </c>
      <c r="BA37" s="15" t="str">
        <f t="shared" si="19"/>
        <v/>
      </c>
      <c r="BB37" s="14" t="str">
        <f>IFERROR(VLOOKUP(BA37,INSTRUCTION!$I$1:$J$101,2),"")</f>
        <v/>
      </c>
      <c r="BC37" s="15" t="str">
        <f t="shared" si="37"/>
        <v/>
      </c>
      <c r="BD37" s="15" t="str">
        <f>IF(C37=0,"",TAB!I37)</f>
        <v/>
      </c>
      <c r="BE37" s="15" t="str">
        <f>IFERROR(VLOOKUP(BD37,INSTRUCTION!$D$2:$E$18,2,FALSE),"")</f>
        <v/>
      </c>
      <c r="BF37" s="15" t="str">
        <f t="shared" si="20"/>
        <v/>
      </c>
      <c r="BG37" s="15" t="str">
        <f>IFERROR(VLOOKUP($G37,TAB!$J:$BB,MATCH($BD37,TAB!$1:$1,0)-9,FALSE),"")</f>
        <v/>
      </c>
      <c r="BH37" s="15" t="str">
        <f>IF(BG37="AB",IFERROR(VLOOKUP($G37,TAB!$J:$BB,MATCH($BD37,TAB!$1:$1,0)-8,FALSE),""),"NA")</f>
        <v>NA</v>
      </c>
      <c r="BI37" s="15" t="str">
        <f>IFERROR(VLOOKUP($G37,TAB!$J:$BB,MATCH($BD37,TAB!$1:$1,0)-7,FALSE),"")</f>
        <v/>
      </c>
      <c r="BJ37" s="15" t="str">
        <f>IFERROR(VLOOKUP($G37,TAB!$J:$BB,MATCH($BD37,TAB!$1:$1,0)-6,FALSE),"")</f>
        <v/>
      </c>
      <c r="BK37" s="15" t="str">
        <f t="shared" si="21"/>
        <v/>
      </c>
      <c r="BL37" s="14" t="str">
        <f>IFERROR(VLOOKUP(BK37,INSTRUCTION!$I$1:$J$101,2),"")</f>
        <v/>
      </c>
      <c r="BM37" s="15" t="str">
        <f t="shared" si="38"/>
        <v/>
      </c>
      <c r="BN37" s="15" t="str">
        <f t="shared" si="22"/>
        <v/>
      </c>
      <c r="BO37" s="15" t="str">
        <f>IFERROR(SUMPRODUCT(LARGE((J37,S37,AC37,AM37,AW37,BG37),{1,2,3,4,5})),"")</f>
        <v/>
      </c>
      <c r="BP37" s="15" t="str">
        <f>IFERROR(SUMPRODUCT(LARGE((K37,U37,AE37,AO37,AY37,BI37),{1,2,3,4,5})),"")</f>
        <v/>
      </c>
      <c r="BQ37" s="15" t="str">
        <f>IF(BP37=0,"N.A.",IFERROR(SUMPRODUCT(LARGE((N37,W37,AG37,AQ37,BA37,BK37),{1,2,3,4,5})),""))</f>
        <v/>
      </c>
      <c r="BR37" s="15" t="str">
        <f t="shared" si="23"/>
        <v/>
      </c>
      <c r="BS37" s="15" t="str">
        <f t="shared" si="24"/>
        <v/>
      </c>
      <c r="BT37" s="15" t="str">
        <f t="shared" si="25"/>
        <v>N.A.</v>
      </c>
      <c r="BU37" s="15" t="str">
        <f t="shared" si="26"/>
        <v>N.A.</v>
      </c>
      <c r="BV37" s="15" t="str">
        <f t="shared" si="8"/>
        <v>N.A.</v>
      </c>
      <c r="BW37" s="34" t="str">
        <f t="shared" si="27"/>
        <v>N.A.</v>
      </c>
      <c r="BX37" s="15" t="str">
        <f t="shared" si="9"/>
        <v>N.A.</v>
      </c>
      <c r="BY37" s="15" t="str">
        <f t="shared" si="28"/>
        <v>N.A.</v>
      </c>
      <c r="BZ37" s="15" t="str">
        <f t="shared" si="31"/>
        <v>FAILED</v>
      </c>
      <c r="CA37" s="20" t="str">
        <f t="shared" si="29"/>
        <v/>
      </c>
      <c r="CB37" s="16">
        <f t="shared" si="30"/>
        <v>0</v>
      </c>
    </row>
    <row r="38" spans="1:80" x14ac:dyDescent="0.3">
      <c r="A38" s="49">
        <v>36</v>
      </c>
      <c r="B38" s="15">
        <f>TAB!A38</f>
        <v>0</v>
      </c>
      <c r="C38" s="15">
        <f>TAB!B38</f>
        <v>0</v>
      </c>
      <c r="D38" s="14" t="str">
        <f>IF(C38=0,"",TAB!C38)</f>
        <v/>
      </c>
      <c r="E38" s="14" t="str">
        <f>IF(C38=0,"",TAB!D38)</f>
        <v/>
      </c>
      <c r="F38" s="36" t="str">
        <f>IF(C38=0,"",TAB!E38)</f>
        <v/>
      </c>
      <c r="G38" s="14" t="str">
        <f>IF(C38=0,"",TAB!J38)</f>
        <v/>
      </c>
      <c r="H38" s="15" t="str">
        <f t="shared" si="10"/>
        <v/>
      </c>
      <c r="I38" s="15" t="str">
        <f t="shared" si="32"/>
        <v/>
      </c>
      <c r="J38" s="15" t="str">
        <f>IFERROR(VLOOKUP($G38,TAB!$J:$BB,2,FALSE),"")</f>
        <v/>
      </c>
      <c r="K38" s="15" t="str">
        <f>IF(J38="AB",IFERROR(VLOOKUP($G38,TAB!$J:$BB,3,FALSE),""),"NA")</f>
        <v>NA</v>
      </c>
      <c r="L38" s="15" t="str">
        <f>IFERROR(VLOOKUP($G38,TAB!$J:$BB,4,FALSE),"")</f>
        <v/>
      </c>
      <c r="M38" s="15" t="str">
        <f>IFERROR(VLOOKUP($G38,TAB!$J:$BB,5,FALSE),"")</f>
        <v/>
      </c>
      <c r="N38" s="15" t="str">
        <f t="shared" si="0"/>
        <v/>
      </c>
      <c r="O38" s="14" t="str">
        <f>IFERROR(VLOOKUP(N38,INSTRUCTION!$I$1:$J$101,2),"")</f>
        <v/>
      </c>
      <c r="P38" s="15" t="str">
        <f t="shared" si="33"/>
        <v/>
      </c>
      <c r="Q38" s="15" t="str">
        <f t="shared" si="12"/>
        <v/>
      </c>
      <c r="R38" s="15" t="str">
        <f t="shared" si="13"/>
        <v/>
      </c>
      <c r="S38" s="15" t="str">
        <f>IFERROR(VLOOKUP($G38,TAB!$J:$BB,6,FALSE),"")</f>
        <v/>
      </c>
      <c r="T38" s="15" t="str">
        <f>IF(S38="AB",IFERROR(VLOOKUP($G38,TAB!$J:$BB,7,FALSE),""),"NA")</f>
        <v>NA</v>
      </c>
      <c r="U38" s="15" t="str">
        <f>IFERROR(VLOOKUP($G38,TAB!$J:$BB,8,FALSE),"")</f>
        <v/>
      </c>
      <c r="V38" s="15" t="str">
        <f>IFERROR(VLOOKUP($G38,TAB!$J:$BB,9,FALSE),"")</f>
        <v/>
      </c>
      <c r="W38" s="15" t="str">
        <f t="shared" si="14"/>
        <v/>
      </c>
      <c r="X38" s="14" t="str">
        <f>IFERROR(VLOOKUP(W38,INSTRUCTION!$I$1:$J$101,2),"")</f>
        <v/>
      </c>
      <c r="Y38" s="15" t="str">
        <f t="shared" si="34"/>
        <v/>
      </c>
      <c r="Z38" s="14" t="str">
        <f>IF(C38=0,"",TAB!F38)</f>
        <v/>
      </c>
      <c r="AA38" s="15" t="str">
        <f>IFERROR(VLOOKUP(Z38,INSTRUCTION!$D$2:$E$18,2,FALSE),"")</f>
        <v/>
      </c>
      <c r="AB38" s="15" t="str">
        <f t="shared" si="15"/>
        <v/>
      </c>
      <c r="AC38" s="15" t="str">
        <f>IFERROR(VLOOKUP($G38,TAB!$J:$BB,MATCH($Z38,TAB!$1:$1,0)-9,FALSE),"")</f>
        <v/>
      </c>
      <c r="AD38" s="15" t="str">
        <f>IF(AC38="AB",IFERROR(VLOOKUP($G38,TAB!$J:$BB,MATCH($Z38,TAB!$1:$1,0)-8,FALSE),""),"NA")</f>
        <v>NA</v>
      </c>
      <c r="AE38" s="15" t="str">
        <f>IFERROR(VLOOKUP($G38,TAB!$J:$BB,MATCH($Z38,TAB!$1:$1,0)-7,FALSE),"")</f>
        <v/>
      </c>
      <c r="AF38" s="15" t="str">
        <f>IFERROR(VLOOKUP($G38,TAB!$J:$BB,MATCH($Z38,TAB!$1:$1,0)-6,FALSE),"")</f>
        <v/>
      </c>
      <c r="AG38" s="15" t="str">
        <f t="shared" si="16"/>
        <v/>
      </c>
      <c r="AH38" s="14" t="str">
        <f>IFERROR(VLOOKUP(AG38,INSTRUCTION!$I$1:$J$101,2),"")</f>
        <v/>
      </c>
      <c r="AI38" s="15" t="str">
        <f t="shared" si="35"/>
        <v/>
      </c>
      <c r="AJ38" s="15" t="str">
        <f>IF(C38=0,"",TAB!G38)</f>
        <v/>
      </c>
      <c r="AK38" s="15" t="str">
        <f>IFERROR(VLOOKUP(AJ38,INSTRUCTION!$D$2:$E$18,2,FALSE),"")</f>
        <v/>
      </c>
      <c r="AL38" s="15" t="str">
        <f t="shared" si="17"/>
        <v/>
      </c>
      <c r="AM38" s="15" t="str">
        <f>IFERROR(VLOOKUP($G38,TAB!$J:$BB,MATCH($AJ38,TAB!$1:$1,0)-9,FALSE),"")</f>
        <v/>
      </c>
      <c r="AN38" s="15" t="str">
        <f>IF(AM38="AB",IFERROR(VLOOKUP($G38,TAB!$J:$BB,MATCH($AJ38,TAB!$1:$1,0)-8,FALSE),""),"NA")</f>
        <v>NA</v>
      </c>
      <c r="AO38" s="15" t="str">
        <f>IFERROR(VLOOKUP($G38,TAB!$J:$BB,MATCH($AJ38,TAB!$1:$1,0)-7,FALSE),"")</f>
        <v/>
      </c>
      <c r="AP38" s="15" t="str">
        <f>IFERROR(VLOOKUP($G38,TAB!$J:$BB,MATCH($AJ38,TAB!$1:$1,0)-6,FALSE),"")</f>
        <v/>
      </c>
      <c r="AQ38" s="15" t="str">
        <f t="shared" si="4"/>
        <v/>
      </c>
      <c r="AR38" s="14" t="str">
        <f>IFERROR(VLOOKUP(AQ38,INSTRUCTION!$I$1:$J$101,2),"")</f>
        <v/>
      </c>
      <c r="AS38" s="15" t="str">
        <f t="shared" si="36"/>
        <v/>
      </c>
      <c r="AT38" s="15" t="str">
        <f>IF(C38=0,"",TAB!H38)</f>
        <v/>
      </c>
      <c r="AU38" s="15" t="str">
        <f>IFERROR(VLOOKUP(AT38,INSTRUCTION!$D$2:$E$18,2,FALSE),"")</f>
        <v/>
      </c>
      <c r="AV38" s="15" t="str">
        <f t="shared" si="18"/>
        <v/>
      </c>
      <c r="AW38" s="15" t="str">
        <f>IFERROR(VLOOKUP($G38,TAB!$J:$BB,MATCH($AT38,TAB!$1:$1,0)-9,FALSE),"")</f>
        <v/>
      </c>
      <c r="AX38" s="15" t="str">
        <f>IF(AW38="AB",IFERROR(VLOOKUP($G38,TAB!$J:$BB,MATCH($AT38,TAB!$1:$1,0)-8,FALSE),""),"NA")</f>
        <v>NA</v>
      </c>
      <c r="AY38" s="15" t="str">
        <f>IFERROR(VLOOKUP($G38,TAB!$J:$BB,MATCH($AT38,TAB!$1:$1,0)-7,FALSE),"")</f>
        <v/>
      </c>
      <c r="AZ38" s="15" t="str">
        <f>IFERROR(VLOOKUP($G38,TAB!$J:$BB,MATCH($AT38,TAB!$1:$1,0)-6,FALSE),"")</f>
        <v/>
      </c>
      <c r="BA38" s="15" t="str">
        <f t="shared" si="19"/>
        <v/>
      </c>
      <c r="BB38" s="14" t="str">
        <f>IFERROR(VLOOKUP(BA38,INSTRUCTION!$I$1:$J$101,2),"")</f>
        <v/>
      </c>
      <c r="BC38" s="15" t="str">
        <f t="shared" si="37"/>
        <v/>
      </c>
      <c r="BD38" s="15" t="str">
        <f>IF(C38=0,"",TAB!I38)</f>
        <v/>
      </c>
      <c r="BE38" s="15" t="str">
        <f>IFERROR(VLOOKUP(BD38,INSTRUCTION!$D$2:$E$18,2,FALSE),"")</f>
        <v/>
      </c>
      <c r="BF38" s="15" t="str">
        <f t="shared" si="20"/>
        <v/>
      </c>
      <c r="BG38" s="15" t="str">
        <f>IFERROR(VLOOKUP($G38,TAB!$J:$BB,MATCH($BD38,TAB!$1:$1,0)-9,FALSE),"")</f>
        <v/>
      </c>
      <c r="BH38" s="15" t="str">
        <f>IF(BG38="AB",IFERROR(VLOOKUP($G38,TAB!$J:$BB,MATCH($BD38,TAB!$1:$1,0)-8,FALSE),""),"NA")</f>
        <v>NA</v>
      </c>
      <c r="BI38" s="15" t="str">
        <f>IFERROR(VLOOKUP($G38,TAB!$J:$BB,MATCH($BD38,TAB!$1:$1,0)-7,FALSE),"")</f>
        <v/>
      </c>
      <c r="BJ38" s="15" t="str">
        <f>IFERROR(VLOOKUP($G38,TAB!$J:$BB,MATCH($BD38,TAB!$1:$1,0)-6,FALSE),"")</f>
        <v/>
      </c>
      <c r="BK38" s="15" t="str">
        <f t="shared" si="21"/>
        <v/>
      </c>
      <c r="BL38" s="14" t="str">
        <f>IFERROR(VLOOKUP(BK38,INSTRUCTION!$I$1:$J$101,2),"")</f>
        <v/>
      </c>
      <c r="BM38" s="15" t="str">
        <f t="shared" si="38"/>
        <v/>
      </c>
      <c r="BN38" s="15" t="str">
        <f t="shared" si="22"/>
        <v/>
      </c>
      <c r="BO38" s="15" t="str">
        <f>IFERROR(SUMPRODUCT(LARGE((J38,S38,AC38,AM38,AW38,BG38),{1,2,3,4,5})),"")</f>
        <v/>
      </c>
      <c r="BP38" s="15" t="str">
        <f>IFERROR(SUMPRODUCT(LARGE((K38,U38,AE38,AO38,AY38,BI38),{1,2,3,4,5})),"")</f>
        <v/>
      </c>
      <c r="BQ38" s="15" t="str">
        <f>IF(BP38=0,"N.A.",IFERROR(SUMPRODUCT(LARGE((N38,W38,AG38,AQ38,BA38,BK38),{1,2,3,4,5})),""))</f>
        <v/>
      </c>
      <c r="BR38" s="15" t="str">
        <f t="shared" si="23"/>
        <v/>
      </c>
      <c r="BS38" s="15" t="str">
        <f t="shared" si="24"/>
        <v/>
      </c>
      <c r="BT38" s="15" t="str">
        <f t="shared" si="25"/>
        <v>N.A.</v>
      </c>
      <c r="BU38" s="15" t="str">
        <f t="shared" si="26"/>
        <v>N.A.</v>
      </c>
      <c r="BV38" s="15" t="str">
        <f t="shared" si="8"/>
        <v>N.A.</v>
      </c>
      <c r="BW38" s="34" t="str">
        <f t="shared" si="27"/>
        <v>N.A.</v>
      </c>
      <c r="BX38" s="15" t="str">
        <f t="shared" si="9"/>
        <v>N.A.</v>
      </c>
      <c r="BY38" s="15" t="str">
        <f t="shared" si="28"/>
        <v>N.A.</v>
      </c>
      <c r="BZ38" s="15" t="str">
        <f t="shared" si="31"/>
        <v>FAILED</v>
      </c>
      <c r="CA38" s="20" t="str">
        <f t="shared" si="29"/>
        <v/>
      </c>
      <c r="CB38" s="16">
        <f t="shared" si="30"/>
        <v>0</v>
      </c>
    </row>
    <row r="39" spans="1:80" x14ac:dyDescent="0.3">
      <c r="A39" s="49">
        <v>37</v>
      </c>
      <c r="B39" s="15">
        <f>TAB!A39</f>
        <v>0</v>
      </c>
      <c r="C39" s="15">
        <f>TAB!B39</f>
        <v>0</v>
      </c>
      <c r="D39" s="14" t="str">
        <f>IF(C39=0,"",TAB!C39)</f>
        <v/>
      </c>
      <c r="E39" s="14" t="str">
        <f>IF(C39=0,"",TAB!D39)</f>
        <v/>
      </c>
      <c r="F39" s="36" t="str">
        <f>IF(C39=0,"",TAB!E39)</f>
        <v/>
      </c>
      <c r="G39" s="14" t="str">
        <f>IF(C39=0,"",TAB!J39)</f>
        <v/>
      </c>
      <c r="H39" s="15" t="str">
        <f t="shared" si="10"/>
        <v/>
      </c>
      <c r="I39" s="15" t="str">
        <f t="shared" si="32"/>
        <v/>
      </c>
      <c r="J39" s="15" t="str">
        <f>IFERROR(VLOOKUP($G39,TAB!$J:$BB,2,FALSE),"")</f>
        <v/>
      </c>
      <c r="K39" s="15" t="str">
        <f>IF(J39="AB",IFERROR(VLOOKUP($G39,TAB!$J:$BB,3,FALSE),""),"NA")</f>
        <v>NA</v>
      </c>
      <c r="L39" s="15" t="str">
        <f>IFERROR(VLOOKUP($G39,TAB!$J:$BB,4,FALSE),"")</f>
        <v/>
      </c>
      <c r="M39" s="15" t="str">
        <f>IFERROR(VLOOKUP($G39,TAB!$J:$BB,5,FALSE),"")</f>
        <v/>
      </c>
      <c r="N39" s="15" t="str">
        <f t="shared" si="0"/>
        <v/>
      </c>
      <c r="O39" s="14" t="str">
        <f>IFERROR(VLOOKUP(N39,INSTRUCTION!$I$1:$J$101,2),"")</f>
        <v/>
      </c>
      <c r="P39" s="15" t="str">
        <f t="shared" si="33"/>
        <v/>
      </c>
      <c r="Q39" s="15" t="str">
        <f t="shared" si="12"/>
        <v/>
      </c>
      <c r="R39" s="15" t="str">
        <f t="shared" si="13"/>
        <v/>
      </c>
      <c r="S39" s="15" t="str">
        <f>IFERROR(VLOOKUP($G39,TAB!$J:$BB,6,FALSE),"")</f>
        <v/>
      </c>
      <c r="T39" s="15" t="str">
        <f>IF(S39="AB",IFERROR(VLOOKUP($G39,TAB!$J:$BB,7,FALSE),""),"NA")</f>
        <v>NA</v>
      </c>
      <c r="U39" s="15" t="str">
        <f>IFERROR(VLOOKUP($G39,TAB!$J:$BB,8,FALSE),"")</f>
        <v/>
      </c>
      <c r="V39" s="15" t="str">
        <f>IFERROR(VLOOKUP($G39,TAB!$J:$BB,9,FALSE),"")</f>
        <v/>
      </c>
      <c r="W39" s="15" t="str">
        <f t="shared" si="14"/>
        <v/>
      </c>
      <c r="X39" s="14" t="str">
        <f>IFERROR(VLOOKUP(W39,INSTRUCTION!$I$1:$J$101,2),"")</f>
        <v/>
      </c>
      <c r="Y39" s="15" t="str">
        <f t="shared" si="34"/>
        <v/>
      </c>
      <c r="Z39" s="14" t="str">
        <f>IF(C39=0,"",TAB!F39)</f>
        <v/>
      </c>
      <c r="AA39" s="15" t="str">
        <f>IFERROR(VLOOKUP(Z39,INSTRUCTION!$D$2:$E$18,2,FALSE),"")</f>
        <v/>
      </c>
      <c r="AB39" s="15" t="str">
        <f t="shared" si="15"/>
        <v/>
      </c>
      <c r="AC39" s="15" t="str">
        <f>IFERROR(VLOOKUP($G39,TAB!$J:$BB,MATCH($Z39,TAB!$1:$1,0)-9,FALSE),"")</f>
        <v/>
      </c>
      <c r="AD39" s="15" t="str">
        <f>IF(AC39="AB",IFERROR(VLOOKUP($G39,TAB!$J:$BB,MATCH($Z39,TAB!$1:$1,0)-8,FALSE),""),"NA")</f>
        <v>NA</v>
      </c>
      <c r="AE39" s="15" t="str">
        <f>IFERROR(VLOOKUP($G39,TAB!$J:$BB,MATCH($Z39,TAB!$1:$1,0)-7,FALSE),"")</f>
        <v/>
      </c>
      <c r="AF39" s="15" t="str">
        <f>IFERROR(VLOOKUP($G39,TAB!$J:$BB,MATCH($Z39,TAB!$1:$1,0)-6,FALSE),"")</f>
        <v/>
      </c>
      <c r="AG39" s="15" t="str">
        <f t="shared" si="16"/>
        <v/>
      </c>
      <c r="AH39" s="14" t="str">
        <f>IFERROR(VLOOKUP(AG39,INSTRUCTION!$I$1:$J$101,2),"")</f>
        <v/>
      </c>
      <c r="AI39" s="15" t="str">
        <f t="shared" si="35"/>
        <v/>
      </c>
      <c r="AJ39" s="15" t="str">
        <f>IF(C39=0,"",TAB!G39)</f>
        <v/>
      </c>
      <c r="AK39" s="15" t="str">
        <f>IFERROR(VLOOKUP(AJ39,INSTRUCTION!$D$2:$E$18,2,FALSE),"")</f>
        <v/>
      </c>
      <c r="AL39" s="15" t="str">
        <f t="shared" si="17"/>
        <v/>
      </c>
      <c r="AM39" s="15" t="str">
        <f>IFERROR(VLOOKUP($G39,TAB!$J:$BB,MATCH($AJ39,TAB!$1:$1,0)-9,FALSE),"")</f>
        <v/>
      </c>
      <c r="AN39" s="15" t="str">
        <f>IF(AM39="AB",IFERROR(VLOOKUP($G39,TAB!$J:$BB,MATCH($AJ39,TAB!$1:$1,0)-8,FALSE),""),"NA")</f>
        <v>NA</v>
      </c>
      <c r="AO39" s="15" t="str">
        <f>IFERROR(VLOOKUP($G39,TAB!$J:$BB,MATCH($AJ39,TAB!$1:$1,0)-7,FALSE),"")</f>
        <v/>
      </c>
      <c r="AP39" s="15" t="str">
        <f>IFERROR(VLOOKUP($G39,TAB!$J:$BB,MATCH($AJ39,TAB!$1:$1,0)-6,FALSE),"")</f>
        <v/>
      </c>
      <c r="AQ39" s="15" t="str">
        <f t="shared" si="4"/>
        <v/>
      </c>
      <c r="AR39" s="14" t="str">
        <f>IFERROR(VLOOKUP(AQ39,INSTRUCTION!$I$1:$J$101,2),"")</f>
        <v/>
      </c>
      <c r="AS39" s="15" t="str">
        <f t="shared" si="36"/>
        <v/>
      </c>
      <c r="AT39" s="15" t="str">
        <f>IF(C39=0,"",TAB!H39)</f>
        <v/>
      </c>
      <c r="AU39" s="15" t="str">
        <f>IFERROR(VLOOKUP(AT39,INSTRUCTION!$D$2:$E$18,2,FALSE),"")</f>
        <v/>
      </c>
      <c r="AV39" s="15" t="str">
        <f t="shared" si="18"/>
        <v/>
      </c>
      <c r="AW39" s="15" t="str">
        <f>IFERROR(VLOOKUP($G39,TAB!$J:$BB,MATCH($AT39,TAB!$1:$1,0)-9,FALSE),"")</f>
        <v/>
      </c>
      <c r="AX39" s="15" t="str">
        <f>IF(AW39="AB",IFERROR(VLOOKUP($G39,TAB!$J:$BB,MATCH($AT39,TAB!$1:$1,0)-8,FALSE),""),"NA")</f>
        <v>NA</v>
      </c>
      <c r="AY39" s="15" t="str">
        <f>IFERROR(VLOOKUP($G39,TAB!$J:$BB,MATCH($AT39,TAB!$1:$1,0)-7,FALSE),"")</f>
        <v/>
      </c>
      <c r="AZ39" s="15" t="str">
        <f>IFERROR(VLOOKUP($G39,TAB!$J:$BB,MATCH($AT39,TAB!$1:$1,0)-6,FALSE),"")</f>
        <v/>
      </c>
      <c r="BA39" s="15" t="str">
        <f t="shared" si="19"/>
        <v/>
      </c>
      <c r="BB39" s="14" t="str">
        <f>IFERROR(VLOOKUP(BA39,INSTRUCTION!$I$1:$J$101,2),"")</f>
        <v/>
      </c>
      <c r="BC39" s="15" t="str">
        <f t="shared" si="37"/>
        <v/>
      </c>
      <c r="BD39" s="15" t="str">
        <f>IF(C39=0,"",TAB!I39)</f>
        <v/>
      </c>
      <c r="BE39" s="15" t="str">
        <f>IFERROR(VLOOKUP(BD39,INSTRUCTION!$D$2:$E$18,2,FALSE),"")</f>
        <v/>
      </c>
      <c r="BF39" s="15" t="str">
        <f t="shared" si="20"/>
        <v/>
      </c>
      <c r="BG39" s="15" t="str">
        <f>IFERROR(VLOOKUP($G39,TAB!$J:$BB,MATCH($BD39,TAB!$1:$1,0)-9,FALSE),"")</f>
        <v/>
      </c>
      <c r="BH39" s="15" t="str">
        <f>IF(BG39="AB",IFERROR(VLOOKUP($G39,TAB!$J:$BB,MATCH($BD39,TAB!$1:$1,0)-8,FALSE),""),"NA")</f>
        <v>NA</v>
      </c>
      <c r="BI39" s="15" t="str">
        <f>IFERROR(VLOOKUP($G39,TAB!$J:$BB,MATCH($BD39,TAB!$1:$1,0)-7,FALSE),"")</f>
        <v/>
      </c>
      <c r="BJ39" s="15" t="str">
        <f>IFERROR(VLOOKUP($G39,TAB!$J:$BB,MATCH($BD39,TAB!$1:$1,0)-6,FALSE),"")</f>
        <v/>
      </c>
      <c r="BK39" s="15" t="str">
        <f t="shared" si="21"/>
        <v/>
      </c>
      <c r="BL39" s="14" t="str">
        <f>IFERROR(VLOOKUP(BK39,INSTRUCTION!$I$1:$J$101,2),"")</f>
        <v/>
      </c>
      <c r="BM39" s="15" t="str">
        <f t="shared" si="38"/>
        <v/>
      </c>
      <c r="BN39" s="15" t="str">
        <f t="shared" si="22"/>
        <v/>
      </c>
      <c r="BO39" s="15" t="str">
        <f>IFERROR(SUMPRODUCT(LARGE((J39,S39,AC39,AM39,AW39,BG39),{1,2,3,4,5})),"")</f>
        <v/>
      </c>
      <c r="BP39" s="15" t="str">
        <f>IFERROR(SUMPRODUCT(LARGE((K39,U39,AE39,AO39,AY39,BI39),{1,2,3,4,5})),"")</f>
        <v/>
      </c>
      <c r="BQ39" s="15" t="str">
        <f>IF(BP39=0,"N.A.",IFERROR(SUMPRODUCT(LARGE((N39,W39,AG39,AQ39,BA39,BK39),{1,2,3,4,5})),""))</f>
        <v/>
      </c>
      <c r="BR39" s="15" t="str">
        <f t="shared" si="23"/>
        <v/>
      </c>
      <c r="BS39" s="15" t="str">
        <f t="shared" si="24"/>
        <v/>
      </c>
      <c r="BT39" s="15" t="str">
        <f t="shared" si="25"/>
        <v>N.A.</v>
      </c>
      <c r="BU39" s="15" t="str">
        <f t="shared" si="26"/>
        <v>N.A.</v>
      </c>
      <c r="BV39" s="15" t="str">
        <f t="shared" si="8"/>
        <v>N.A.</v>
      </c>
      <c r="BW39" s="34" t="str">
        <f t="shared" si="27"/>
        <v>N.A.</v>
      </c>
      <c r="BX39" s="15" t="str">
        <f t="shared" si="9"/>
        <v>N.A.</v>
      </c>
      <c r="BY39" s="15" t="str">
        <f t="shared" si="28"/>
        <v>N.A.</v>
      </c>
      <c r="BZ39" s="15" t="str">
        <f t="shared" si="31"/>
        <v>FAILED</v>
      </c>
      <c r="CA39" s="20" t="str">
        <f t="shared" si="29"/>
        <v/>
      </c>
      <c r="CB39" s="16">
        <f t="shared" si="30"/>
        <v>0</v>
      </c>
    </row>
    <row r="40" spans="1:80" x14ac:dyDescent="0.3">
      <c r="A40" s="49">
        <v>38</v>
      </c>
      <c r="B40" s="15">
        <f>TAB!A40</f>
        <v>0</v>
      </c>
      <c r="C40" s="15">
        <f>TAB!B40</f>
        <v>0</v>
      </c>
      <c r="D40" s="14" t="str">
        <f>IF(C40=0,"",TAB!C40)</f>
        <v/>
      </c>
      <c r="E40" s="14" t="str">
        <f>IF(C40=0,"",TAB!D40)</f>
        <v/>
      </c>
      <c r="F40" s="36" t="str">
        <f>IF(C40=0,"",TAB!E40)</f>
        <v/>
      </c>
      <c r="G40" s="14" t="str">
        <f>IF(C40=0,"",TAB!J40)</f>
        <v/>
      </c>
      <c r="H40" s="15" t="str">
        <f t="shared" si="10"/>
        <v/>
      </c>
      <c r="I40" s="15" t="str">
        <f t="shared" si="32"/>
        <v/>
      </c>
      <c r="J40" s="15" t="str">
        <f>IFERROR(VLOOKUP($G40,TAB!$J:$BB,2,FALSE),"")</f>
        <v/>
      </c>
      <c r="K40" s="15" t="str">
        <f>IF(J40="AB",IFERROR(VLOOKUP($G40,TAB!$J:$BB,3,FALSE),""),"NA")</f>
        <v>NA</v>
      </c>
      <c r="L40" s="15" t="str">
        <f>IFERROR(VLOOKUP($G40,TAB!$J:$BB,4,FALSE),"")</f>
        <v/>
      </c>
      <c r="M40" s="15" t="str">
        <f>IFERROR(VLOOKUP($G40,TAB!$J:$BB,5,FALSE),"")</f>
        <v/>
      </c>
      <c r="N40" s="15" t="str">
        <f t="shared" si="0"/>
        <v/>
      </c>
      <c r="O40" s="14" t="str">
        <f>IFERROR(VLOOKUP(N40,INSTRUCTION!$I$1:$J$101,2),"")</f>
        <v/>
      </c>
      <c r="P40" s="15" t="str">
        <f t="shared" si="33"/>
        <v/>
      </c>
      <c r="Q40" s="15" t="str">
        <f t="shared" si="12"/>
        <v/>
      </c>
      <c r="R40" s="15" t="str">
        <f t="shared" si="13"/>
        <v/>
      </c>
      <c r="S40" s="15" t="str">
        <f>IFERROR(VLOOKUP($G40,TAB!$J:$BB,6,FALSE),"")</f>
        <v/>
      </c>
      <c r="T40" s="15" t="str">
        <f>IF(S40="AB",IFERROR(VLOOKUP($G40,TAB!$J:$BB,7,FALSE),""),"NA")</f>
        <v>NA</v>
      </c>
      <c r="U40" s="15" t="str">
        <f>IFERROR(VLOOKUP($G40,TAB!$J:$BB,8,FALSE),"")</f>
        <v/>
      </c>
      <c r="V40" s="15" t="str">
        <f>IFERROR(VLOOKUP($G40,TAB!$J:$BB,9,FALSE),"")</f>
        <v/>
      </c>
      <c r="W40" s="15" t="str">
        <f t="shared" si="14"/>
        <v/>
      </c>
      <c r="X40" s="14" t="str">
        <f>IFERROR(VLOOKUP(W40,INSTRUCTION!$I$1:$J$101,2),"")</f>
        <v/>
      </c>
      <c r="Y40" s="15" t="str">
        <f t="shared" si="34"/>
        <v/>
      </c>
      <c r="Z40" s="14" t="str">
        <f>IF(C40=0,"",TAB!F40)</f>
        <v/>
      </c>
      <c r="AA40" s="15" t="str">
        <f>IFERROR(VLOOKUP(Z40,INSTRUCTION!$D$2:$E$18,2,FALSE),"")</f>
        <v/>
      </c>
      <c r="AB40" s="15" t="str">
        <f t="shared" si="15"/>
        <v/>
      </c>
      <c r="AC40" s="15" t="str">
        <f>IFERROR(VLOOKUP($G40,TAB!$J:$BB,MATCH($Z40,TAB!$1:$1,0)-9,FALSE),"")</f>
        <v/>
      </c>
      <c r="AD40" s="15" t="str">
        <f>IF(AC40="AB",IFERROR(VLOOKUP($G40,TAB!$J:$BB,MATCH($Z40,TAB!$1:$1,0)-8,FALSE),""),"NA")</f>
        <v>NA</v>
      </c>
      <c r="AE40" s="15" t="str">
        <f>IFERROR(VLOOKUP($G40,TAB!$J:$BB,MATCH($Z40,TAB!$1:$1,0)-7,FALSE),"")</f>
        <v/>
      </c>
      <c r="AF40" s="15" t="str">
        <f>IFERROR(VLOOKUP($G40,TAB!$J:$BB,MATCH($Z40,TAB!$1:$1,0)-6,FALSE),"")</f>
        <v/>
      </c>
      <c r="AG40" s="15" t="str">
        <f t="shared" si="16"/>
        <v/>
      </c>
      <c r="AH40" s="14" t="str">
        <f>IFERROR(VLOOKUP(AG40,INSTRUCTION!$I$1:$J$101,2),"")</f>
        <v/>
      </c>
      <c r="AI40" s="15" t="str">
        <f t="shared" si="35"/>
        <v/>
      </c>
      <c r="AJ40" s="15" t="str">
        <f>IF(C40=0,"",TAB!G40)</f>
        <v/>
      </c>
      <c r="AK40" s="15" t="str">
        <f>IFERROR(VLOOKUP(AJ40,INSTRUCTION!$D$2:$E$18,2,FALSE),"")</f>
        <v/>
      </c>
      <c r="AL40" s="15" t="str">
        <f t="shared" si="17"/>
        <v/>
      </c>
      <c r="AM40" s="15" t="str">
        <f>IFERROR(VLOOKUP($G40,TAB!$J:$BB,MATCH($AJ40,TAB!$1:$1,0)-9,FALSE),"")</f>
        <v/>
      </c>
      <c r="AN40" s="15" t="str">
        <f>IF(AM40="AB",IFERROR(VLOOKUP($G40,TAB!$J:$BB,MATCH($AJ40,TAB!$1:$1,0)-8,FALSE),""),"NA")</f>
        <v>NA</v>
      </c>
      <c r="AO40" s="15" t="str">
        <f>IFERROR(VLOOKUP($G40,TAB!$J:$BB,MATCH($AJ40,TAB!$1:$1,0)-7,FALSE),"")</f>
        <v/>
      </c>
      <c r="AP40" s="15" t="str">
        <f>IFERROR(VLOOKUP($G40,TAB!$J:$BB,MATCH($AJ40,TAB!$1:$1,0)-6,FALSE),"")</f>
        <v/>
      </c>
      <c r="AQ40" s="15" t="str">
        <f t="shared" si="4"/>
        <v/>
      </c>
      <c r="AR40" s="14" t="str">
        <f>IFERROR(VLOOKUP(AQ40,INSTRUCTION!$I$1:$J$101,2),"")</f>
        <v/>
      </c>
      <c r="AS40" s="15" t="str">
        <f t="shared" si="36"/>
        <v/>
      </c>
      <c r="AT40" s="15" t="str">
        <f>IF(C40=0,"",TAB!H40)</f>
        <v/>
      </c>
      <c r="AU40" s="15" t="str">
        <f>IFERROR(VLOOKUP(AT40,INSTRUCTION!$D$2:$E$18,2,FALSE),"")</f>
        <v/>
      </c>
      <c r="AV40" s="15" t="str">
        <f t="shared" si="18"/>
        <v/>
      </c>
      <c r="AW40" s="15" t="str">
        <f>IFERROR(VLOOKUP($G40,TAB!$J:$BB,MATCH($AT40,TAB!$1:$1,0)-9,FALSE),"")</f>
        <v/>
      </c>
      <c r="AX40" s="15" t="str">
        <f>IF(AW40="AB",IFERROR(VLOOKUP($G40,TAB!$J:$BB,MATCH($AT40,TAB!$1:$1,0)-8,FALSE),""),"NA")</f>
        <v>NA</v>
      </c>
      <c r="AY40" s="15" t="str">
        <f>IFERROR(VLOOKUP($G40,TAB!$J:$BB,MATCH($AT40,TAB!$1:$1,0)-7,FALSE),"")</f>
        <v/>
      </c>
      <c r="AZ40" s="15" t="str">
        <f>IFERROR(VLOOKUP($G40,TAB!$J:$BB,MATCH($AT40,TAB!$1:$1,0)-6,FALSE),"")</f>
        <v/>
      </c>
      <c r="BA40" s="15" t="str">
        <f t="shared" si="19"/>
        <v/>
      </c>
      <c r="BB40" s="14" t="str">
        <f>IFERROR(VLOOKUP(BA40,INSTRUCTION!$I$1:$J$101,2),"")</f>
        <v/>
      </c>
      <c r="BC40" s="15" t="str">
        <f t="shared" si="37"/>
        <v/>
      </c>
      <c r="BD40" s="15" t="str">
        <f>IF(C40=0,"",TAB!I40)</f>
        <v/>
      </c>
      <c r="BE40" s="15" t="str">
        <f>IFERROR(VLOOKUP(BD40,INSTRUCTION!$D$2:$E$18,2,FALSE),"")</f>
        <v/>
      </c>
      <c r="BF40" s="15" t="str">
        <f t="shared" si="20"/>
        <v/>
      </c>
      <c r="BG40" s="15" t="str">
        <f>IFERROR(VLOOKUP($G40,TAB!$J:$BB,MATCH($BD40,TAB!$1:$1,0)-9,FALSE),"")</f>
        <v/>
      </c>
      <c r="BH40" s="15" t="str">
        <f>IF(BG40="AB",IFERROR(VLOOKUP($G40,TAB!$J:$BB,MATCH($BD40,TAB!$1:$1,0)-8,FALSE),""),"NA")</f>
        <v>NA</v>
      </c>
      <c r="BI40" s="15" t="str">
        <f>IFERROR(VLOOKUP($G40,TAB!$J:$BB,MATCH($BD40,TAB!$1:$1,0)-7,FALSE),"")</f>
        <v/>
      </c>
      <c r="BJ40" s="15" t="str">
        <f>IFERROR(VLOOKUP($G40,TAB!$J:$BB,MATCH($BD40,TAB!$1:$1,0)-6,FALSE),"")</f>
        <v/>
      </c>
      <c r="BK40" s="15" t="str">
        <f t="shared" si="21"/>
        <v/>
      </c>
      <c r="BL40" s="14" t="str">
        <f>IFERROR(VLOOKUP(BK40,INSTRUCTION!$I$1:$J$101,2),"")</f>
        <v/>
      </c>
      <c r="BM40" s="15" t="str">
        <f t="shared" si="38"/>
        <v/>
      </c>
      <c r="BN40" s="15" t="str">
        <f t="shared" si="22"/>
        <v/>
      </c>
      <c r="BO40" s="15" t="str">
        <f>IFERROR(SUMPRODUCT(LARGE((J40,S40,AC40,AM40,AW40,BG40),{1,2,3,4,5})),"")</f>
        <v/>
      </c>
      <c r="BP40" s="15" t="str">
        <f>IFERROR(SUMPRODUCT(LARGE((K40,U40,AE40,AO40,AY40,BI40),{1,2,3,4,5})),"")</f>
        <v/>
      </c>
      <c r="BQ40" s="15" t="str">
        <f>IF(BP40=0,"N.A.",IFERROR(SUMPRODUCT(LARGE((N40,W40,AG40,AQ40,BA40,BK40),{1,2,3,4,5})),""))</f>
        <v/>
      </c>
      <c r="BR40" s="15" t="str">
        <f t="shared" si="23"/>
        <v/>
      </c>
      <c r="BS40" s="15" t="str">
        <f t="shared" si="24"/>
        <v/>
      </c>
      <c r="BT40" s="15" t="str">
        <f t="shared" si="25"/>
        <v>N.A.</v>
      </c>
      <c r="BU40" s="15" t="str">
        <f t="shared" si="26"/>
        <v>N.A.</v>
      </c>
      <c r="BV40" s="15" t="str">
        <f t="shared" si="8"/>
        <v>N.A.</v>
      </c>
      <c r="BW40" s="34" t="str">
        <f t="shared" si="27"/>
        <v>N.A.</v>
      </c>
      <c r="BX40" s="15" t="str">
        <f t="shared" si="9"/>
        <v>N.A.</v>
      </c>
      <c r="BY40" s="15" t="str">
        <f t="shared" si="28"/>
        <v>N.A.</v>
      </c>
      <c r="BZ40" s="15" t="str">
        <f t="shared" si="31"/>
        <v>FAILED</v>
      </c>
      <c r="CA40" s="20" t="str">
        <f t="shared" si="29"/>
        <v/>
      </c>
      <c r="CB40" s="16">
        <f t="shared" si="30"/>
        <v>0</v>
      </c>
    </row>
    <row r="41" spans="1:80" x14ac:dyDescent="0.3">
      <c r="A41" s="49">
        <v>39</v>
      </c>
      <c r="B41" s="15">
        <f>TAB!A41</f>
        <v>0</v>
      </c>
      <c r="C41" s="15">
        <f>TAB!B41</f>
        <v>0</v>
      </c>
      <c r="D41" s="14" t="str">
        <f>IF(C41=0,"",TAB!C41)</f>
        <v/>
      </c>
      <c r="E41" s="14" t="str">
        <f>IF(C41=0,"",TAB!D41)</f>
        <v/>
      </c>
      <c r="F41" s="36" t="str">
        <f>IF(C41=0,"",TAB!E41)</f>
        <v/>
      </c>
      <c r="G41" s="14" t="str">
        <f>IF(C41=0,"",TAB!J41)</f>
        <v/>
      </c>
      <c r="H41" s="15" t="str">
        <f t="shared" si="10"/>
        <v/>
      </c>
      <c r="I41" s="15" t="str">
        <f t="shared" si="32"/>
        <v/>
      </c>
      <c r="J41" s="15" t="str">
        <f>IFERROR(VLOOKUP($G41,TAB!$J:$BB,2,FALSE),"")</f>
        <v/>
      </c>
      <c r="K41" s="15" t="str">
        <f>IF(J41="AB",IFERROR(VLOOKUP($G41,TAB!$J:$BB,3,FALSE),""),"NA")</f>
        <v>NA</v>
      </c>
      <c r="L41" s="15" t="str">
        <f>IFERROR(VLOOKUP($G41,TAB!$J:$BB,4,FALSE),"")</f>
        <v/>
      </c>
      <c r="M41" s="15" t="str">
        <f>IFERROR(VLOOKUP($G41,TAB!$J:$BB,5,FALSE),"")</f>
        <v/>
      </c>
      <c r="N41" s="15" t="str">
        <f t="shared" si="0"/>
        <v/>
      </c>
      <c r="O41" s="14" t="str">
        <f>IFERROR(VLOOKUP(N41,INSTRUCTION!$I$1:$J$101,2),"")</f>
        <v/>
      </c>
      <c r="P41" s="15" t="str">
        <f t="shared" si="33"/>
        <v/>
      </c>
      <c r="Q41" s="15" t="str">
        <f t="shared" si="12"/>
        <v/>
      </c>
      <c r="R41" s="15" t="str">
        <f t="shared" si="13"/>
        <v/>
      </c>
      <c r="S41" s="15" t="str">
        <f>IFERROR(VLOOKUP($G41,TAB!$J:$BB,6,FALSE),"")</f>
        <v/>
      </c>
      <c r="T41" s="15" t="str">
        <f>IF(S41="AB",IFERROR(VLOOKUP($G41,TAB!$J:$BB,7,FALSE),""),"NA")</f>
        <v>NA</v>
      </c>
      <c r="U41" s="15" t="str">
        <f>IFERROR(VLOOKUP($G41,TAB!$J:$BB,8,FALSE),"")</f>
        <v/>
      </c>
      <c r="V41" s="15" t="str">
        <f>IFERROR(VLOOKUP($G41,TAB!$J:$BB,9,FALSE),"")</f>
        <v/>
      </c>
      <c r="W41" s="15" t="str">
        <f t="shared" si="14"/>
        <v/>
      </c>
      <c r="X41" s="14" t="str">
        <f>IFERROR(VLOOKUP(W41,INSTRUCTION!$I$1:$J$101,2),"")</f>
        <v/>
      </c>
      <c r="Y41" s="15" t="str">
        <f t="shared" si="34"/>
        <v/>
      </c>
      <c r="Z41" s="14" t="str">
        <f>IF(C41=0,"",TAB!F41)</f>
        <v/>
      </c>
      <c r="AA41" s="15" t="str">
        <f>IFERROR(VLOOKUP(Z41,INSTRUCTION!$D$2:$E$18,2,FALSE),"")</f>
        <v/>
      </c>
      <c r="AB41" s="15" t="str">
        <f t="shared" si="15"/>
        <v/>
      </c>
      <c r="AC41" s="15" t="str">
        <f>IFERROR(VLOOKUP($G41,TAB!$J:$BB,MATCH($Z41,TAB!$1:$1,0)-9,FALSE),"")</f>
        <v/>
      </c>
      <c r="AD41" s="15" t="str">
        <f>IF(AC41="AB",IFERROR(VLOOKUP($G41,TAB!$J:$BB,MATCH($Z41,TAB!$1:$1,0)-8,FALSE),""),"NA")</f>
        <v>NA</v>
      </c>
      <c r="AE41" s="15" t="str">
        <f>IFERROR(VLOOKUP($G41,TAB!$J:$BB,MATCH($Z41,TAB!$1:$1,0)-7,FALSE),"")</f>
        <v/>
      </c>
      <c r="AF41" s="15" t="str">
        <f>IFERROR(VLOOKUP($G41,TAB!$J:$BB,MATCH($Z41,TAB!$1:$1,0)-6,FALSE),"")</f>
        <v/>
      </c>
      <c r="AG41" s="15" t="str">
        <f t="shared" si="16"/>
        <v/>
      </c>
      <c r="AH41" s="14" t="str">
        <f>IFERROR(VLOOKUP(AG41,INSTRUCTION!$I$1:$J$101,2),"")</f>
        <v/>
      </c>
      <c r="AI41" s="15" t="str">
        <f t="shared" si="35"/>
        <v/>
      </c>
      <c r="AJ41" s="15" t="str">
        <f>IF(C41=0,"",TAB!G41)</f>
        <v/>
      </c>
      <c r="AK41" s="15" t="str">
        <f>IFERROR(VLOOKUP(AJ41,INSTRUCTION!$D$2:$E$18,2,FALSE),"")</f>
        <v/>
      </c>
      <c r="AL41" s="15" t="str">
        <f t="shared" si="17"/>
        <v/>
      </c>
      <c r="AM41" s="15" t="str">
        <f>IFERROR(VLOOKUP($G41,TAB!$J:$BB,MATCH($AJ41,TAB!$1:$1,0)-9,FALSE),"")</f>
        <v/>
      </c>
      <c r="AN41" s="15" t="str">
        <f>IF(AM41="AB",IFERROR(VLOOKUP($G41,TAB!$J:$BB,MATCH($AJ41,TAB!$1:$1,0)-8,FALSE),""),"NA")</f>
        <v>NA</v>
      </c>
      <c r="AO41" s="15" t="str">
        <f>IFERROR(VLOOKUP($G41,TAB!$J:$BB,MATCH($AJ41,TAB!$1:$1,0)-7,FALSE),"")</f>
        <v/>
      </c>
      <c r="AP41" s="15" t="str">
        <f>IFERROR(VLOOKUP($G41,TAB!$J:$BB,MATCH($AJ41,TAB!$1:$1,0)-6,FALSE),"")</f>
        <v/>
      </c>
      <c r="AQ41" s="15" t="str">
        <f t="shared" si="4"/>
        <v/>
      </c>
      <c r="AR41" s="14" t="str">
        <f>IFERROR(VLOOKUP(AQ41,INSTRUCTION!$I$1:$J$101,2),"")</f>
        <v/>
      </c>
      <c r="AS41" s="15" t="str">
        <f t="shared" si="36"/>
        <v/>
      </c>
      <c r="AT41" s="15" t="str">
        <f>IF(C41=0,"",TAB!H41)</f>
        <v/>
      </c>
      <c r="AU41" s="15" t="str">
        <f>IFERROR(VLOOKUP(AT41,INSTRUCTION!$D$2:$E$18,2,FALSE),"")</f>
        <v/>
      </c>
      <c r="AV41" s="15" t="str">
        <f t="shared" si="18"/>
        <v/>
      </c>
      <c r="AW41" s="15" t="str">
        <f>IFERROR(VLOOKUP($G41,TAB!$J:$BB,MATCH($AT41,TAB!$1:$1,0)-9,FALSE),"")</f>
        <v/>
      </c>
      <c r="AX41" s="15" t="str">
        <f>IF(AW41="AB",IFERROR(VLOOKUP($G41,TAB!$J:$BB,MATCH($AT41,TAB!$1:$1,0)-8,FALSE),""),"NA")</f>
        <v>NA</v>
      </c>
      <c r="AY41" s="15" t="str">
        <f>IFERROR(VLOOKUP($G41,TAB!$J:$BB,MATCH($AT41,TAB!$1:$1,0)-7,FALSE),"")</f>
        <v/>
      </c>
      <c r="AZ41" s="15" t="str">
        <f>IFERROR(VLOOKUP($G41,TAB!$J:$BB,MATCH($AT41,TAB!$1:$1,0)-6,FALSE),"")</f>
        <v/>
      </c>
      <c r="BA41" s="15" t="str">
        <f t="shared" si="19"/>
        <v/>
      </c>
      <c r="BB41" s="14" t="str">
        <f>IFERROR(VLOOKUP(BA41,INSTRUCTION!$I$1:$J$101,2),"")</f>
        <v/>
      </c>
      <c r="BC41" s="15" t="str">
        <f t="shared" si="37"/>
        <v/>
      </c>
      <c r="BD41" s="15" t="str">
        <f>IF(C41=0,"",TAB!I41)</f>
        <v/>
      </c>
      <c r="BE41" s="15" t="str">
        <f>IFERROR(VLOOKUP(BD41,INSTRUCTION!$D$2:$E$18,2,FALSE),"")</f>
        <v/>
      </c>
      <c r="BF41" s="15" t="str">
        <f t="shared" si="20"/>
        <v/>
      </c>
      <c r="BG41" s="15" t="str">
        <f>IFERROR(VLOOKUP($G41,TAB!$J:$BB,MATCH($BD41,TAB!$1:$1,0)-9,FALSE),"")</f>
        <v/>
      </c>
      <c r="BH41" s="15" t="str">
        <f>IF(BG41="AB",IFERROR(VLOOKUP($G41,TAB!$J:$BB,MATCH($BD41,TAB!$1:$1,0)-8,FALSE),""),"NA")</f>
        <v>NA</v>
      </c>
      <c r="BI41" s="15" t="str">
        <f>IFERROR(VLOOKUP($G41,TAB!$J:$BB,MATCH($BD41,TAB!$1:$1,0)-7,FALSE),"")</f>
        <v/>
      </c>
      <c r="BJ41" s="15" t="str">
        <f>IFERROR(VLOOKUP($G41,TAB!$J:$BB,MATCH($BD41,TAB!$1:$1,0)-6,FALSE),"")</f>
        <v/>
      </c>
      <c r="BK41" s="15" t="str">
        <f t="shared" si="21"/>
        <v/>
      </c>
      <c r="BL41" s="14" t="str">
        <f>IFERROR(VLOOKUP(BK41,INSTRUCTION!$I$1:$J$101,2),"")</f>
        <v/>
      </c>
      <c r="BM41" s="15" t="str">
        <f t="shared" si="38"/>
        <v/>
      </c>
      <c r="BN41" s="15" t="str">
        <f t="shared" si="22"/>
        <v/>
      </c>
      <c r="BO41" s="15" t="str">
        <f>IFERROR(SUMPRODUCT(LARGE((J41,S41,AC41,AM41,AW41,BG41),{1,2,3,4,5})),"")</f>
        <v/>
      </c>
      <c r="BP41" s="15" t="str">
        <f>IFERROR(SUMPRODUCT(LARGE((K41,U41,AE41,AO41,AY41,BI41),{1,2,3,4,5})),"")</f>
        <v/>
      </c>
      <c r="BQ41" s="15" t="str">
        <f>IF(BP41=0,"N.A.",IFERROR(SUMPRODUCT(LARGE((N41,W41,AG41,AQ41,BA41,BK41),{1,2,3,4,5})),""))</f>
        <v/>
      </c>
      <c r="BR41" s="15" t="str">
        <f t="shared" si="23"/>
        <v/>
      </c>
      <c r="BS41" s="15" t="str">
        <f t="shared" si="24"/>
        <v/>
      </c>
      <c r="BT41" s="15" t="str">
        <f t="shared" si="25"/>
        <v>N.A.</v>
      </c>
      <c r="BU41" s="15" t="str">
        <f t="shared" si="26"/>
        <v>N.A.</v>
      </c>
      <c r="BV41" s="15" t="str">
        <f t="shared" si="8"/>
        <v>N.A.</v>
      </c>
      <c r="BW41" s="34" t="str">
        <f t="shared" si="27"/>
        <v>N.A.</v>
      </c>
      <c r="BX41" s="15" t="str">
        <f t="shared" si="9"/>
        <v>N.A.</v>
      </c>
      <c r="BY41" s="15" t="str">
        <f t="shared" si="28"/>
        <v>N.A.</v>
      </c>
      <c r="BZ41" s="15" t="str">
        <f t="shared" si="31"/>
        <v>FAILED</v>
      </c>
      <c r="CA41" s="20" t="str">
        <f t="shared" si="29"/>
        <v/>
      </c>
      <c r="CB41" s="16">
        <f t="shared" si="30"/>
        <v>0</v>
      </c>
    </row>
    <row r="42" spans="1:80" x14ac:dyDescent="0.3">
      <c r="A42" s="49">
        <v>40</v>
      </c>
      <c r="B42" s="15">
        <f>TAB!A42</f>
        <v>0</v>
      </c>
      <c r="C42" s="15">
        <f>TAB!B42</f>
        <v>0</v>
      </c>
      <c r="D42" s="14" t="str">
        <f>IF(C42=0,"",TAB!C42)</f>
        <v/>
      </c>
      <c r="E42" s="14" t="str">
        <f>IF(C42=0,"",TAB!D42)</f>
        <v/>
      </c>
      <c r="F42" s="36" t="str">
        <f>IF(C42=0,"",TAB!E42)</f>
        <v/>
      </c>
      <c r="G42" s="14" t="str">
        <f>IF(C42=0,"",TAB!J42)</f>
        <v/>
      </c>
      <c r="H42" s="15" t="str">
        <f t="shared" si="10"/>
        <v/>
      </c>
      <c r="I42" s="15" t="str">
        <f t="shared" si="32"/>
        <v/>
      </c>
      <c r="J42" s="15" t="str">
        <f>IFERROR(VLOOKUP($G42,TAB!$J:$BB,2,FALSE),"")</f>
        <v/>
      </c>
      <c r="K42" s="15" t="str">
        <f>IF(J42="AB",IFERROR(VLOOKUP($G42,TAB!$J:$BB,3,FALSE),""),"NA")</f>
        <v>NA</v>
      </c>
      <c r="L42" s="15" t="str">
        <f>IFERROR(VLOOKUP($G42,TAB!$J:$BB,4,FALSE),"")</f>
        <v/>
      </c>
      <c r="M42" s="15" t="str">
        <f>IFERROR(VLOOKUP($G42,TAB!$J:$BB,5,FALSE),"")</f>
        <v/>
      </c>
      <c r="N42" s="15" t="str">
        <f t="shared" si="0"/>
        <v/>
      </c>
      <c r="O42" s="14" t="str">
        <f>IFERROR(VLOOKUP(N42,INSTRUCTION!$I$1:$J$101,2),"")</f>
        <v/>
      </c>
      <c r="P42" s="15" t="str">
        <f t="shared" si="33"/>
        <v/>
      </c>
      <c r="Q42" s="15" t="str">
        <f t="shared" si="12"/>
        <v/>
      </c>
      <c r="R42" s="15" t="str">
        <f t="shared" si="13"/>
        <v/>
      </c>
      <c r="S42" s="15" t="str">
        <f>IFERROR(VLOOKUP($G42,TAB!$J:$BB,6,FALSE),"")</f>
        <v/>
      </c>
      <c r="T42" s="15" t="str">
        <f>IF(S42="AB",IFERROR(VLOOKUP($G42,TAB!$J:$BB,7,FALSE),""),"NA")</f>
        <v>NA</v>
      </c>
      <c r="U42" s="15" t="str">
        <f>IFERROR(VLOOKUP($G42,TAB!$J:$BB,8,FALSE),"")</f>
        <v/>
      </c>
      <c r="V42" s="15" t="str">
        <f>IFERROR(VLOOKUP($G42,TAB!$J:$BB,9,FALSE),"")</f>
        <v/>
      </c>
      <c r="W42" s="15" t="str">
        <f t="shared" si="14"/>
        <v/>
      </c>
      <c r="X42" s="14" t="str">
        <f>IFERROR(VLOOKUP(W42,INSTRUCTION!$I$1:$J$101,2),"")</f>
        <v/>
      </c>
      <c r="Y42" s="15" t="str">
        <f t="shared" si="34"/>
        <v/>
      </c>
      <c r="Z42" s="14" t="str">
        <f>IF(C42=0,"",TAB!F42)</f>
        <v/>
      </c>
      <c r="AA42" s="15" t="str">
        <f>IFERROR(VLOOKUP(Z42,INSTRUCTION!$D$2:$E$18,2,FALSE),"")</f>
        <v/>
      </c>
      <c r="AB42" s="15" t="str">
        <f t="shared" si="15"/>
        <v/>
      </c>
      <c r="AC42" s="15" t="str">
        <f>IFERROR(VLOOKUP($G42,TAB!$J:$BB,MATCH($Z42,TAB!$1:$1,0)-9,FALSE),"")</f>
        <v/>
      </c>
      <c r="AD42" s="15" t="str">
        <f>IF(AC42="AB",IFERROR(VLOOKUP($G42,TAB!$J:$BB,MATCH($Z42,TAB!$1:$1,0)-8,FALSE),""),"NA")</f>
        <v>NA</v>
      </c>
      <c r="AE42" s="15" t="str">
        <f>IFERROR(VLOOKUP($G42,TAB!$J:$BB,MATCH($Z42,TAB!$1:$1,0)-7,FALSE),"")</f>
        <v/>
      </c>
      <c r="AF42" s="15" t="str">
        <f>IFERROR(VLOOKUP($G42,TAB!$J:$BB,MATCH($Z42,TAB!$1:$1,0)-6,FALSE),"")</f>
        <v/>
      </c>
      <c r="AG42" s="15" t="str">
        <f t="shared" si="16"/>
        <v/>
      </c>
      <c r="AH42" s="14" t="str">
        <f>IFERROR(VLOOKUP(AG42,INSTRUCTION!$I$1:$J$101,2),"")</f>
        <v/>
      </c>
      <c r="AI42" s="15" t="str">
        <f t="shared" si="35"/>
        <v/>
      </c>
      <c r="AJ42" s="15" t="str">
        <f>IF(C42=0,"",TAB!G42)</f>
        <v/>
      </c>
      <c r="AK42" s="15" t="str">
        <f>IFERROR(VLOOKUP(AJ42,INSTRUCTION!$D$2:$E$18,2,FALSE),"")</f>
        <v/>
      </c>
      <c r="AL42" s="15" t="str">
        <f t="shared" si="17"/>
        <v/>
      </c>
      <c r="AM42" s="15" t="str">
        <f>IFERROR(VLOOKUP($G42,TAB!$J:$BB,MATCH($AJ42,TAB!$1:$1,0)-9,FALSE),"")</f>
        <v/>
      </c>
      <c r="AN42" s="15" t="str">
        <f>IF(AM42="AB",IFERROR(VLOOKUP($G42,TAB!$J:$BB,MATCH($AJ42,TAB!$1:$1,0)-8,FALSE),""),"NA")</f>
        <v>NA</v>
      </c>
      <c r="AO42" s="15" t="str">
        <f>IFERROR(VLOOKUP($G42,TAB!$J:$BB,MATCH($AJ42,TAB!$1:$1,0)-7,FALSE),"")</f>
        <v/>
      </c>
      <c r="AP42" s="15" t="str">
        <f>IFERROR(VLOOKUP($G42,TAB!$J:$BB,MATCH($AJ42,TAB!$1:$1,0)-6,FALSE),"")</f>
        <v/>
      </c>
      <c r="AQ42" s="15" t="str">
        <f t="shared" si="4"/>
        <v/>
      </c>
      <c r="AR42" s="14" t="str">
        <f>IFERROR(VLOOKUP(AQ42,INSTRUCTION!$I$1:$J$101,2),"")</f>
        <v/>
      </c>
      <c r="AS42" s="15" t="str">
        <f t="shared" si="36"/>
        <v/>
      </c>
      <c r="AT42" s="15" t="str">
        <f>IF(C42=0,"",TAB!H42)</f>
        <v/>
      </c>
      <c r="AU42" s="15" t="str">
        <f>IFERROR(VLOOKUP(AT42,INSTRUCTION!$D$2:$E$18,2,FALSE),"")</f>
        <v/>
      </c>
      <c r="AV42" s="15" t="str">
        <f t="shared" si="18"/>
        <v/>
      </c>
      <c r="AW42" s="15" t="str">
        <f>IFERROR(VLOOKUP($G42,TAB!$J:$BB,MATCH($AT42,TAB!$1:$1,0)-9,FALSE),"")</f>
        <v/>
      </c>
      <c r="AX42" s="15" t="str">
        <f>IF(AW42="AB",IFERROR(VLOOKUP($G42,TAB!$J:$BB,MATCH($AT42,TAB!$1:$1,0)-8,FALSE),""),"NA")</f>
        <v>NA</v>
      </c>
      <c r="AY42" s="15" t="str">
        <f>IFERROR(VLOOKUP($G42,TAB!$J:$BB,MATCH($AT42,TAB!$1:$1,0)-7,FALSE),"")</f>
        <v/>
      </c>
      <c r="AZ42" s="15" t="str">
        <f>IFERROR(VLOOKUP($G42,TAB!$J:$BB,MATCH($AT42,TAB!$1:$1,0)-6,FALSE),"")</f>
        <v/>
      </c>
      <c r="BA42" s="15" t="str">
        <f t="shared" si="19"/>
        <v/>
      </c>
      <c r="BB42" s="14" t="str">
        <f>IFERROR(VLOOKUP(BA42,INSTRUCTION!$I$1:$J$101,2),"")</f>
        <v/>
      </c>
      <c r="BC42" s="15" t="str">
        <f t="shared" si="37"/>
        <v/>
      </c>
      <c r="BD42" s="15" t="str">
        <f>IF(C42=0,"",TAB!I42)</f>
        <v/>
      </c>
      <c r="BE42" s="15" t="str">
        <f>IFERROR(VLOOKUP(BD42,INSTRUCTION!$D$2:$E$18,2,FALSE),"")</f>
        <v/>
      </c>
      <c r="BF42" s="15" t="str">
        <f t="shared" si="20"/>
        <v/>
      </c>
      <c r="BG42" s="15" t="str">
        <f>IFERROR(VLOOKUP($G42,TAB!$J:$BB,MATCH($BD42,TAB!$1:$1,0)-9,FALSE),"")</f>
        <v/>
      </c>
      <c r="BH42" s="15" t="str">
        <f>IF(BG42="AB",IFERROR(VLOOKUP($G42,TAB!$J:$BB,MATCH($BD42,TAB!$1:$1,0)-8,FALSE),""),"NA")</f>
        <v>NA</v>
      </c>
      <c r="BI42" s="15" t="str">
        <f>IFERROR(VLOOKUP($G42,TAB!$J:$BB,MATCH($BD42,TAB!$1:$1,0)-7,FALSE),"")</f>
        <v/>
      </c>
      <c r="BJ42" s="15" t="str">
        <f>IFERROR(VLOOKUP($G42,TAB!$J:$BB,MATCH($BD42,TAB!$1:$1,0)-6,FALSE),"")</f>
        <v/>
      </c>
      <c r="BK42" s="15" t="str">
        <f t="shared" si="21"/>
        <v/>
      </c>
      <c r="BL42" s="14" t="str">
        <f>IFERROR(VLOOKUP(BK42,INSTRUCTION!$I$1:$J$101,2),"")</f>
        <v/>
      </c>
      <c r="BM42" s="15" t="str">
        <f t="shared" si="38"/>
        <v/>
      </c>
      <c r="BN42" s="15" t="str">
        <f t="shared" si="22"/>
        <v/>
      </c>
      <c r="BO42" s="15" t="str">
        <f>IFERROR(SUMPRODUCT(LARGE((J42,S42,AC42,AM42,AW42,BG42),{1,2,3,4,5})),"")</f>
        <v/>
      </c>
      <c r="BP42" s="15" t="str">
        <f>IFERROR(SUMPRODUCT(LARGE((K42,U42,AE42,AO42,AY42,BI42),{1,2,3,4,5})),"")</f>
        <v/>
      </c>
      <c r="BQ42" s="15" t="str">
        <f>IF(BP42=0,"N.A.",IFERROR(SUMPRODUCT(LARGE((N42,W42,AG42,AQ42,BA42,BK42),{1,2,3,4,5})),""))</f>
        <v/>
      </c>
      <c r="BR42" s="15" t="str">
        <f t="shared" si="23"/>
        <v/>
      </c>
      <c r="BS42" s="15" t="str">
        <f t="shared" si="24"/>
        <v/>
      </c>
      <c r="BT42" s="15" t="str">
        <f t="shared" si="25"/>
        <v>N.A.</v>
      </c>
      <c r="BU42" s="15" t="str">
        <f t="shared" si="26"/>
        <v>N.A.</v>
      </c>
      <c r="BV42" s="15" t="str">
        <f t="shared" si="8"/>
        <v>N.A.</v>
      </c>
      <c r="BW42" s="34" t="str">
        <f t="shared" si="27"/>
        <v>N.A.</v>
      </c>
      <c r="BX42" s="15" t="str">
        <f t="shared" si="9"/>
        <v>N.A.</v>
      </c>
      <c r="BY42" s="15" t="str">
        <f t="shared" si="28"/>
        <v>N.A.</v>
      </c>
      <c r="BZ42" s="15" t="str">
        <f t="shared" si="31"/>
        <v>FAILED</v>
      </c>
      <c r="CA42" s="20" t="str">
        <f t="shared" si="29"/>
        <v/>
      </c>
      <c r="CB42" s="16">
        <f t="shared" si="30"/>
        <v>0</v>
      </c>
    </row>
    <row r="43" spans="1:80" x14ac:dyDescent="0.3">
      <c r="A43" s="49">
        <v>41</v>
      </c>
      <c r="B43" s="15">
        <f>TAB!A43</f>
        <v>0</v>
      </c>
      <c r="C43" s="15">
        <f>TAB!B43</f>
        <v>0</v>
      </c>
      <c r="D43" s="14" t="str">
        <f>IF(C43=0,"",TAB!C43)</f>
        <v/>
      </c>
      <c r="E43" s="14" t="str">
        <f>IF(C43=0,"",TAB!D43)</f>
        <v/>
      </c>
      <c r="F43" s="36" t="str">
        <f>IF(C43=0,"",TAB!E43)</f>
        <v/>
      </c>
      <c r="G43" s="14" t="str">
        <f>IF(C43=0,"",TAB!J43)</f>
        <v/>
      </c>
      <c r="H43" s="15" t="str">
        <f t="shared" si="10"/>
        <v/>
      </c>
      <c r="I43" s="15" t="str">
        <f t="shared" si="32"/>
        <v/>
      </c>
      <c r="J43" s="15" t="str">
        <f>IFERROR(VLOOKUP($G43,TAB!$J:$BB,2,FALSE),"")</f>
        <v/>
      </c>
      <c r="K43" s="15" t="str">
        <f>IF(J43="AB",IFERROR(VLOOKUP($G43,TAB!$J:$BB,3,FALSE),""),"NA")</f>
        <v>NA</v>
      </c>
      <c r="L43" s="15" t="str">
        <f>IFERROR(VLOOKUP($G43,TAB!$J:$BB,4,FALSE),"")</f>
        <v/>
      </c>
      <c r="M43" s="15" t="str">
        <f>IFERROR(VLOOKUP($G43,TAB!$J:$BB,5,FALSE),"")</f>
        <v/>
      </c>
      <c r="N43" s="15" t="str">
        <f t="shared" si="0"/>
        <v/>
      </c>
      <c r="O43" s="14" t="str">
        <f>IFERROR(VLOOKUP(N43,INSTRUCTION!$I$1:$J$101,2),"")</f>
        <v/>
      </c>
      <c r="P43" s="15" t="str">
        <f t="shared" si="33"/>
        <v/>
      </c>
      <c r="Q43" s="15" t="str">
        <f t="shared" si="12"/>
        <v/>
      </c>
      <c r="R43" s="15" t="str">
        <f t="shared" si="13"/>
        <v/>
      </c>
      <c r="S43" s="15" t="str">
        <f>IFERROR(VLOOKUP($G43,TAB!$J:$BB,6,FALSE),"")</f>
        <v/>
      </c>
      <c r="T43" s="15" t="str">
        <f>IF(S43="AB",IFERROR(VLOOKUP($G43,TAB!$J:$BB,7,FALSE),""),"NA")</f>
        <v>NA</v>
      </c>
      <c r="U43" s="15" t="str">
        <f>IFERROR(VLOOKUP($G43,TAB!$J:$BB,8,FALSE),"")</f>
        <v/>
      </c>
      <c r="V43" s="15" t="str">
        <f>IFERROR(VLOOKUP($G43,TAB!$J:$BB,9,FALSE),"")</f>
        <v/>
      </c>
      <c r="W43" s="15" t="str">
        <f t="shared" si="14"/>
        <v/>
      </c>
      <c r="X43" s="14" t="str">
        <f>IFERROR(VLOOKUP(W43,INSTRUCTION!$I$1:$J$101,2),"")</f>
        <v/>
      </c>
      <c r="Y43" s="15" t="str">
        <f t="shared" si="34"/>
        <v/>
      </c>
      <c r="Z43" s="14" t="str">
        <f>IF(C43=0,"",TAB!F43)</f>
        <v/>
      </c>
      <c r="AA43" s="15" t="str">
        <f>IFERROR(VLOOKUP(Z43,INSTRUCTION!$D$2:$E$18,2,FALSE),"")</f>
        <v/>
      </c>
      <c r="AB43" s="15" t="str">
        <f t="shared" si="15"/>
        <v/>
      </c>
      <c r="AC43" s="15" t="str">
        <f>IFERROR(VLOOKUP($G43,TAB!$J:$BB,MATCH($Z43,TAB!$1:$1,0)-9,FALSE),"")</f>
        <v/>
      </c>
      <c r="AD43" s="15" t="str">
        <f>IF(AC43="AB",IFERROR(VLOOKUP($G43,TAB!$J:$BB,MATCH($Z43,TAB!$1:$1,0)-8,FALSE),""),"NA")</f>
        <v>NA</v>
      </c>
      <c r="AE43" s="15" t="str">
        <f>IFERROR(VLOOKUP($G43,TAB!$J:$BB,MATCH($Z43,TAB!$1:$1,0)-7,FALSE),"")</f>
        <v/>
      </c>
      <c r="AF43" s="15" t="str">
        <f>IFERROR(VLOOKUP($G43,TAB!$J:$BB,MATCH($Z43,TAB!$1:$1,0)-6,FALSE),"")</f>
        <v/>
      </c>
      <c r="AG43" s="15" t="str">
        <f t="shared" si="16"/>
        <v/>
      </c>
      <c r="AH43" s="14" t="str">
        <f>IFERROR(VLOOKUP(AG43,INSTRUCTION!$I$1:$J$101,2),"")</f>
        <v/>
      </c>
      <c r="AI43" s="15" t="str">
        <f t="shared" si="35"/>
        <v/>
      </c>
      <c r="AJ43" s="15" t="str">
        <f>IF(C43=0,"",TAB!G43)</f>
        <v/>
      </c>
      <c r="AK43" s="15" t="str">
        <f>IFERROR(VLOOKUP(AJ43,INSTRUCTION!$D$2:$E$18,2,FALSE),"")</f>
        <v/>
      </c>
      <c r="AL43" s="15" t="str">
        <f t="shared" si="17"/>
        <v/>
      </c>
      <c r="AM43" s="15" t="str">
        <f>IFERROR(VLOOKUP($G43,TAB!$J:$BB,MATCH($AJ43,TAB!$1:$1,0)-9,FALSE),"")</f>
        <v/>
      </c>
      <c r="AN43" s="15" t="str">
        <f>IF(AM43="AB",IFERROR(VLOOKUP($G43,TAB!$J:$BB,MATCH($AJ43,TAB!$1:$1,0)-8,FALSE),""),"NA")</f>
        <v>NA</v>
      </c>
      <c r="AO43" s="15" t="str">
        <f>IFERROR(VLOOKUP($G43,TAB!$J:$BB,MATCH($AJ43,TAB!$1:$1,0)-7,FALSE),"")</f>
        <v/>
      </c>
      <c r="AP43" s="15" t="str">
        <f>IFERROR(VLOOKUP($G43,TAB!$J:$BB,MATCH($AJ43,TAB!$1:$1,0)-6,FALSE),"")</f>
        <v/>
      </c>
      <c r="AQ43" s="15" t="str">
        <f t="shared" si="4"/>
        <v/>
      </c>
      <c r="AR43" s="14" t="str">
        <f>IFERROR(VLOOKUP(AQ43,INSTRUCTION!$I$1:$J$101,2),"")</f>
        <v/>
      </c>
      <c r="AS43" s="15" t="str">
        <f t="shared" si="36"/>
        <v/>
      </c>
      <c r="AT43" s="15" t="str">
        <f>IF(C43=0,"",TAB!H43)</f>
        <v/>
      </c>
      <c r="AU43" s="15" t="str">
        <f>IFERROR(VLOOKUP(AT43,INSTRUCTION!$D$2:$E$18,2,FALSE),"")</f>
        <v/>
      </c>
      <c r="AV43" s="15" t="str">
        <f t="shared" si="18"/>
        <v/>
      </c>
      <c r="AW43" s="15" t="str">
        <f>IFERROR(VLOOKUP($G43,TAB!$J:$BB,MATCH($AT43,TAB!$1:$1,0)-9,FALSE),"")</f>
        <v/>
      </c>
      <c r="AX43" s="15" t="str">
        <f>IF(AW43="AB",IFERROR(VLOOKUP($G43,TAB!$J:$BB,MATCH($AT43,TAB!$1:$1,0)-8,FALSE),""),"NA")</f>
        <v>NA</v>
      </c>
      <c r="AY43" s="15" t="str">
        <f>IFERROR(VLOOKUP($G43,TAB!$J:$BB,MATCH($AT43,TAB!$1:$1,0)-7,FALSE),"")</f>
        <v/>
      </c>
      <c r="AZ43" s="15" t="str">
        <f>IFERROR(VLOOKUP($G43,TAB!$J:$BB,MATCH($AT43,TAB!$1:$1,0)-6,FALSE),"")</f>
        <v/>
      </c>
      <c r="BA43" s="15" t="str">
        <f t="shared" si="19"/>
        <v/>
      </c>
      <c r="BB43" s="14" t="str">
        <f>IFERROR(VLOOKUP(BA43,INSTRUCTION!$I$1:$J$101,2),"")</f>
        <v/>
      </c>
      <c r="BC43" s="15" t="str">
        <f t="shared" si="37"/>
        <v/>
      </c>
      <c r="BD43" s="15" t="str">
        <f>IF(C43=0,"",TAB!I43)</f>
        <v/>
      </c>
      <c r="BE43" s="15" t="str">
        <f>IFERROR(VLOOKUP(BD43,INSTRUCTION!$D$2:$E$18,2,FALSE),"")</f>
        <v/>
      </c>
      <c r="BF43" s="15" t="str">
        <f t="shared" si="20"/>
        <v/>
      </c>
      <c r="BG43" s="15" t="str">
        <f>IFERROR(VLOOKUP($G43,TAB!$J:$BB,MATCH($BD43,TAB!$1:$1,0)-9,FALSE),"")</f>
        <v/>
      </c>
      <c r="BH43" s="15" t="str">
        <f>IF(BG43="AB",IFERROR(VLOOKUP($G43,TAB!$J:$BB,MATCH($BD43,TAB!$1:$1,0)-8,FALSE),""),"NA")</f>
        <v>NA</v>
      </c>
      <c r="BI43" s="15" t="str">
        <f>IFERROR(VLOOKUP($G43,TAB!$J:$BB,MATCH($BD43,TAB!$1:$1,0)-7,FALSE),"")</f>
        <v/>
      </c>
      <c r="BJ43" s="15" t="str">
        <f>IFERROR(VLOOKUP($G43,TAB!$J:$BB,MATCH($BD43,TAB!$1:$1,0)-6,FALSE),"")</f>
        <v/>
      </c>
      <c r="BK43" s="15" t="str">
        <f t="shared" si="21"/>
        <v/>
      </c>
      <c r="BL43" s="14" t="str">
        <f>IFERROR(VLOOKUP(BK43,INSTRUCTION!$I$1:$J$101,2),"")</f>
        <v/>
      </c>
      <c r="BM43" s="15" t="str">
        <f t="shared" si="38"/>
        <v/>
      </c>
      <c r="BN43" s="15" t="str">
        <f t="shared" si="22"/>
        <v/>
      </c>
      <c r="BO43" s="15" t="str">
        <f>IFERROR(SUMPRODUCT(LARGE((J43,S43,AC43,AM43,AW43,BG43),{1,2,3,4,5})),"")</f>
        <v/>
      </c>
      <c r="BP43" s="15" t="str">
        <f>IFERROR(SUMPRODUCT(LARGE((K43,U43,AE43,AO43,AY43,BI43),{1,2,3,4,5})),"")</f>
        <v/>
      </c>
      <c r="BQ43" s="15" t="str">
        <f>IF(BP43=0,"N.A.",IFERROR(SUMPRODUCT(LARGE((N43,W43,AG43,AQ43,BA43,BK43),{1,2,3,4,5})),""))</f>
        <v/>
      </c>
      <c r="BR43" s="15" t="str">
        <f t="shared" si="23"/>
        <v/>
      </c>
      <c r="BS43" s="15" t="str">
        <f t="shared" si="24"/>
        <v/>
      </c>
      <c r="BT43" s="15" t="str">
        <f t="shared" si="25"/>
        <v>N.A.</v>
      </c>
      <c r="BU43" s="15" t="str">
        <f t="shared" si="26"/>
        <v>N.A.</v>
      </c>
      <c r="BV43" s="15" t="str">
        <f t="shared" si="8"/>
        <v>N.A.</v>
      </c>
      <c r="BW43" s="34" t="str">
        <f t="shared" si="27"/>
        <v>N.A.</v>
      </c>
      <c r="BX43" s="15" t="str">
        <f t="shared" si="9"/>
        <v>N.A.</v>
      </c>
      <c r="BY43" s="15" t="str">
        <f t="shared" si="28"/>
        <v>N.A.</v>
      </c>
      <c r="BZ43" s="15" t="str">
        <f t="shared" si="31"/>
        <v>FAILED</v>
      </c>
      <c r="CA43" s="20" t="str">
        <f t="shared" si="29"/>
        <v/>
      </c>
      <c r="CB43" s="16">
        <f t="shared" si="30"/>
        <v>0</v>
      </c>
    </row>
    <row r="44" spans="1:80" x14ac:dyDescent="0.3">
      <c r="A44" s="49">
        <v>42</v>
      </c>
      <c r="B44" s="15">
        <f>TAB!A44</f>
        <v>0</v>
      </c>
      <c r="C44" s="15">
        <f>TAB!B44</f>
        <v>0</v>
      </c>
      <c r="D44" s="14" t="str">
        <f>IF(C44=0,"",TAB!C44)</f>
        <v/>
      </c>
      <c r="E44" s="14" t="str">
        <f>IF(C44=0,"",TAB!D44)</f>
        <v/>
      </c>
      <c r="F44" s="36" t="str">
        <f>IF(C44=0,"",TAB!E44)</f>
        <v/>
      </c>
      <c r="G44" s="14" t="str">
        <f>IF(C44=0,"",TAB!J44)</f>
        <v/>
      </c>
      <c r="H44" s="15" t="str">
        <f t="shared" si="10"/>
        <v/>
      </c>
      <c r="I44" s="15" t="str">
        <f t="shared" si="32"/>
        <v/>
      </c>
      <c r="J44" s="15" t="str">
        <f>IFERROR(VLOOKUP($G44,TAB!$J:$BB,2,FALSE),"")</f>
        <v/>
      </c>
      <c r="K44" s="15" t="str">
        <f>IF(J44="AB",IFERROR(VLOOKUP($G44,TAB!$J:$BB,3,FALSE),""),"NA")</f>
        <v>NA</v>
      </c>
      <c r="L44" s="15" t="str">
        <f>IFERROR(VLOOKUP($G44,TAB!$J:$BB,4,FALSE),"")</f>
        <v/>
      </c>
      <c r="M44" s="15" t="str">
        <f>IFERROR(VLOOKUP($G44,TAB!$J:$BB,5,FALSE),"")</f>
        <v/>
      </c>
      <c r="N44" s="15" t="str">
        <f t="shared" si="0"/>
        <v/>
      </c>
      <c r="O44" s="14" t="str">
        <f>IFERROR(VLOOKUP(N44,INSTRUCTION!$I$1:$J$101,2),"")</f>
        <v/>
      </c>
      <c r="P44" s="15" t="str">
        <f t="shared" si="33"/>
        <v/>
      </c>
      <c r="Q44" s="15" t="str">
        <f t="shared" si="12"/>
        <v/>
      </c>
      <c r="R44" s="15" t="str">
        <f t="shared" si="13"/>
        <v/>
      </c>
      <c r="S44" s="15" t="str">
        <f>IFERROR(VLOOKUP($G44,TAB!$J:$BB,6,FALSE),"")</f>
        <v/>
      </c>
      <c r="T44" s="15" t="str">
        <f>IF(S44="AB",IFERROR(VLOOKUP($G44,TAB!$J:$BB,7,FALSE),""),"NA")</f>
        <v>NA</v>
      </c>
      <c r="U44" s="15" t="str">
        <f>IFERROR(VLOOKUP($G44,TAB!$J:$BB,8,FALSE),"")</f>
        <v/>
      </c>
      <c r="V44" s="15" t="str">
        <f>IFERROR(VLOOKUP($G44,TAB!$J:$BB,9,FALSE),"")</f>
        <v/>
      </c>
      <c r="W44" s="15" t="str">
        <f t="shared" si="14"/>
        <v/>
      </c>
      <c r="X44" s="14" t="str">
        <f>IFERROR(VLOOKUP(W44,INSTRUCTION!$I$1:$J$101,2),"")</f>
        <v/>
      </c>
      <c r="Y44" s="15" t="str">
        <f t="shared" si="34"/>
        <v/>
      </c>
      <c r="Z44" s="14" t="str">
        <f>IF(C44=0,"",TAB!F44)</f>
        <v/>
      </c>
      <c r="AA44" s="15" t="str">
        <f>IFERROR(VLOOKUP(Z44,INSTRUCTION!$D$2:$E$18,2,FALSE),"")</f>
        <v/>
      </c>
      <c r="AB44" s="15" t="str">
        <f t="shared" si="15"/>
        <v/>
      </c>
      <c r="AC44" s="15" t="str">
        <f>IFERROR(VLOOKUP($G44,TAB!$J:$BB,MATCH($Z44,TAB!$1:$1,0)-9,FALSE),"")</f>
        <v/>
      </c>
      <c r="AD44" s="15" t="str">
        <f>IF(AC44="AB",IFERROR(VLOOKUP($G44,TAB!$J:$BB,MATCH($Z44,TAB!$1:$1,0)-8,FALSE),""),"NA")</f>
        <v>NA</v>
      </c>
      <c r="AE44" s="15" t="str">
        <f>IFERROR(VLOOKUP($G44,TAB!$J:$BB,MATCH($Z44,TAB!$1:$1,0)-7,FALSE),"")</f>
        <v/>
      </c>
      <c r="AF44" s="15" t="str">
        <f>IFERROR(VLOOKUP($G44,TAB!$J:$BB,MATCH($Z44,TAB!$1:$1,0)-6,FALSE),"")</f>
        <v/>
      </c>
      <c r="AG44" s="15" t="str">
        <f t="shared" si="16"/>
        <v/>
      </c>
      <c r="AH44" s="14" t="str">
        <f>IFERROR(VLOOKUP(AG44,INSTRUCTION!$I$1:$J$101,2),"")</f>
        <v/>
      </c>
      <c r="AI44" s="15" t="str">
        <f t="shared" si="35"/>
        <v/>
      </c>
      <c r="AJ44" s="15" t="str">
        <f>IF(C44=0,"",TAB!G44)</f>
        <v/>
      </c>
      <c r="AK44" s="15" t="str">
        <f>IFERROR(VLOOKUP(AJ44,INSTRUCTION!$D$2:$E$18,2,FALSE),"")</f>
        <v/>
      </c>
      <c r="AL44" s="15" t="str">
        <f t="shared" si="17"/>
        <v/>
      </c>
      <c r="AM44" s="15" t="str">
        <f>IFERROR(VLOOKUP($G44,TAB!$J:$BB,MATCH($AJ44,TAB!$1:$1,0)-9,FALSE),"")</f>
        <v/>
      </c>
      <c r="AN44" s="15" t="str">
        <f>IF(AM44="AB",IFERROR(VLOOKUP($G44,TAB!$J:$BB,MATCH($AJ44,TAB!$1:$1,0)-8,FALSE),""),"NA")</f>
        <v>NA</v>
      </c>
      <c r="AO44" s="15" t="str">
        <f>IFERROR(VLOOKUP($G44,TAB!$J:$BB,MATCH($AJ44,TAB!$1:$1,0)-7,FALSE),"")</f>
        <v/>
      </c>
      <c r="AP44" s="15" t="str">
        <f>IFERROR(VLOOKUP($G44,TAB!$J:$BB,MATCH($AJ44,TAB!$1:$1,0)-6,FALSE),"")</f>
        <v/>
      </c>
      <c r="AQ44" s="15" t="str">
        <f t="shared" si="4"/>
        <v/>
      </c>
      <c r="AR44" s="14" t="str">
        <f>IFERROR(VLOOKUP(AQ44,INSTRUCTION!$I$1:$J$101,2),"")</f>
        <v/>
      </c>
      <c r="AS44" s="15" t="str">
        <f t="shared" si="36"/>
        <v/>
      </c>
      <c r="AT44" s="15" t="str">
        <f>IF(C44=0,"",TAB!H44)</f>
        <v/>
      </c>
      <c r="AU44" s="15" t="str">
        <f>IFERROR(VLOOKUP(AT44,INSTRUCTION!$D$2:$E$18,2,FALSE),"")</f>
        <v/>
      </c>
      <c r="AV44" s="15" t="str">
        <f t="shared" si="18"/>
        <v/>
      </c>
      <c r="AW44" s="15" t="str">
        <f>IFERROR(VLOOKUP($G44,TAB!$J:$BB,MATCH($AT44,TAB!$1:$1,0)-9,FALSE),"")</f>
        <v/>
      </c>
      <c r="AX44" s="15" t="str">
        <f>IF(AW44="AB",IFERROR(VLOOKUP($G44,TAB!$J:$BB,MATCH($AT44,TAB!$1:$1,0)-8,FALSE),""),"NA")</f>
        <v>NA</v>
      </c>
      <c r="AY44" s="15" t="str">
        <f>IFERROR(VLOOKUP($G44,TAB!$J:$BB,MATCH($AT44,TAB!$1:$1,0)-7,FALSE),"")</f>
        <v/>
      </c>
      <c r="AZ44" s="15" t="str">
        <f>IFERROR(VLOOKUP($G44,TAB!$J:$BB,MATCH($AT44,TAB!$1:$1,0)-6,FALSE),"")</f>
        <v/>
      </c>
      <c r="BA44" s="15" t="str">
        <f t="shared" si="19"/>
        <v/>
      </c>
      <c r="BB44" s="14" t="str">
        <f>IFERROR(VLOOKUP(BA44,INSTRUCTION!$I$1:$J$101,2),"")</f>
        <v/>
      </c>
      <c r="BC44" s="15" t="str">
        <f t="shared" si="37"/>
        <v/>
      </c>
      <c r="BD44" s="15" t="str">
        <f>IF(C44=0,"",TAB!I44)</f>
        <v/>
      </c>
      <c r="BE44" s="15" t="str">
        <f>IFERROR(VLOOKUP(BD44,INSTRUCTION!$D$2:$E$18,2,FALSE),"")</f>
        <v/>
      </c>
      <c r="BF44" s="15" t="str">
        <f t="shared" si="20"/>
        <v/>
      </c>
      <c r="BG44" s="15" t="str">
        <f>IFERROR(VLOOKUP($G44,TAB!$J:$BB,MATCH($BD44,TAB!$1:$1,0)-9,FALSE),"")</f>
        <v/>
      </c>
      <c r="BH44" s="15" t="str">
        <f>IF(BG44="AB",IFERROR(VLOOKUP($G44,TAB!$J:$BB,MATCH($BD44,TAB!$1:$1,0)-8,FALSE),""),"NA")</f>
        <v>NA</v>
      </c>
      <c r="BI44" s="15" t="str">
        <f>IFERROR(VLOOKUP($G44,TAB!$J:$BB,MATCH($BD44,TAB!$1:$1,0)-7,FALSE),"")</f>
        <v/>
      </c>
      <c r="BJ44" s="15" t="str">
        <f>IFERROR(VLOOKUP($G44,TAB!$J:$BB,MATCH($BD44,TAB!$1:$1,0)-6,FALSE),"")</f>
        <v/>
      </c>
      <c r="BK44" s="15" t="str">
        <f t="shared" si="21"/>
        <v/>
      </c>
      <c r="BL44" s="14" t="str">
        <f>IFERROR(VLOOKUP(BK44,INSTRUCTION!$I$1:$J$101,2),"")</f>
        <v/>
      </c>
      <c r="BM44" s="15" t="str">
        <f t="shared" si="38"/>
        <v/>
      </c>
      <c r="BN44" s="15" t="str">
        <f t="shared" si="22"/>
        <v/>
      </c>
      <c r="BO44" s="15" t="str">
        <f>IFERROR(SUMPRODUCT(LARGE((J44,S44,AC44,AM44,AW44,BG44),{1,2,3,4,5})),"")</f>
        <v/>
      </c>
      <c r="BP44" s="15" t="str">
        <f>IFERROR(SUMPRODUCT(LARGE((K44,U44,AE44,AO44,AY44,BI44),{1,2,3,4,5})),"")</f>
        <v/>
      </c>
      <c r="BQ44" s="15" t="str">
        <f>IF(BP44=0,"N.A.",IFERROR(SUMPRODUCT(LARGE((N44,W44,AG44,AQ44,BA44,BK44),{1,2,3,4,5})),""))</f>
        <v/>
      </c>
      <c r="BR44" s="15" t="str">
        <f t="shared" si="23"/>
        <v/>
      </c>
      <c r="BS44" s="15" t="str">
        <f t="shared" si="24"/>
        <v/>
      </c>
      <c r="BT44" s="15" t="str">
        <f t="shared" si="25"/>
        <v>N.A.</v>
      </c>
      <c r="BU44" s="15" t="str">
        <f t="shared" si="26"/>
        <v>N.A.</v>
      </c>
      <c r="BV44" s="15" t="str">
        <f t="shared" si="8"/>
        <v>N.A.</v>
      </c>
      <c r="BW44" s="34" t="str">
        <f t="shared" si="27"/>
        <v>N.A.</v>
      </c>
      <c r="BX44" s="15" t="str">
        <f t="shared" si="9"/>
        <v>N.A.</v>
      </c>
      <c r="BY44" s="15" t="str">
        <f t="shared" si="28"/>
        <v>N.A.</v>
      </c>
      <c r="BZ44" s="15" t="str">
        <f t="shared" si="31"/>
        <v>FAILED</v>
      </c>
      <c r="CA44" s="20" t="str">
        <f t="shared" si="29"/>
        <v/>
      </c>
      <c r="CB44" s="16">
        <f t="shared" si="30"/>
        <v>0</v>
      </c>
    </row>
    <row r="45" spans="1:80" x14ac:dyDescent="0.3">
      <c r="A45" s="49">
        <v>43</v>
      </c>
      <c r="B45" s="15">
        <f>TAB!A45</f>
        <v>0</v>
      </c>
      <c r="C45" s="15">
        <f>TAB!B45</f>
        <v>0</v>
      </c>
      <c r="D45" s="14" t="str">
        <f>IF(C45=0,"",TAB!C45)</f>
        <v/>
      </c>
      <c r="E45" s="14" t="str">
        <f>IF(C45=0,"",TAB!D45)</f>
        <v/>
      </c>
      <c r="F45" s="36" t="str">
        <f>IF(C45=0,"",TAB!E45)</f>
        <v/>
      </c>
      <c r="G45" s="14" t="str">
        <f>IF(C45=0,"",TAB!J45)</f>
        <v/>
      </c>
      <c r="H45" s="15" t="str">
        <f t="shared" si="10"/>
        <v/>
      </c>
      <c r="I45" s="15" t="str">
        <f t="shared" si="32"/>
        <v/>
      </c>
      <c r="J45" s="15" t="str">
        <f>IFERROR(VLOOKUP($G45,TAB!$J:$BB,2,FALSE),"")</f>
        <v/>
      </c>
      <c r="K45" s="15" t="str">
        <f>IF(J45="AB",IFERROR(VLOOKUP($G45,TAB!$J:$BB,3,FALSE),""),"NA")</f>
        <v>NA</v>
      </c>
      <c r="L45" s="15" t="str">
        <f>IFERROR(VLOOKUP($G45,TAB!$J:$BB,4,FALSE),"")</f>
        <v/>
      </c>
      <c r="M45" s="15" t="str">
        <f>IFERROR(VLOOKUP($G45,TAB!$J:$BB,5,FALSE),"")</f>
        <v/>
      </c>
      <c r="N45" s="15" t="str">
        <f t="shared" si="0"/>
        <v/>
      </c>
      <c r="O45" s="14" t="str">
        <f>IFERROR(VLOOKUP(N45,INSTRUCTION!$I$1:$J$101,2),"")</f>
        <v/>
      </c>
      <c r="P45" s="15" t="str">
        <f t="shared" si="33"/>
        <v/>
      </c>
      <c r="Q45" s="15" t="str">
        <f t="shared" si="12"/>
        <v/>
      </c>
      <c r="R45" s="15" t="str">
        <f t="shared" si="13"/>
        <v/>
      </c>
      <c r="S45" s="15" t="str">
        <f>IFERROR(VLOOKUP($G45,TAB!$J:$BB,6,FALSE),"")</f>
        <v/>
      </c>
      <c r="T45" s="15" t="str">
        <f>IF(S45="AB",IFERROR(VLOOKUP($G45,TAB!$J:$BB,7,FALSE),""),"NA")</f>
        <v>NA</v>
      </c>
      <c r="U45" s="15" t="str">
        <f>IFERROR(VLOOKUP($G45,TAB!$J:$BB,8,FALSE),"")</f>
        <v/>
      </c>
      <c r="V45" s="15" t="str">
        <f>IFERROR(VLOOKUP($G45,TAB!$J:$BB,9,FALSE),"")</f>
        <v/>
      </c>
      <c r="W45" s="15" t="str">
        <f t="shared" si="14"/>
        <v/>
      </c>
      <c r="X45" s="14" t="str">
        <f>IFERROR(VLOOKUP(W45,INSTRUCTION!$I$1:$J$101,2),"")</f>
        <v/>
      </c>
      <c r="Y45" s="15" t="str">
        <f t="shared" si="34"/>
        <v/>
      </c>
      <c r="Z45" s="14" t="str">
        <f>IF(C45=0,"",TAB!F45)</f>
        <v/>
      </c>
      <c r="AA45" s="15" t="str">
        <f>IFERROR(VLOOKUP(Z45,INSTRUCTION!$D$2:$E$18,2,FALSE),"")</f>
        <v/>
      </c>
      <c r="AB45" s="15" t="str">
        <f t="shared" si="15"/>
        <v/>
      </c>
      <c r="AC45" s="15" t="str">
        <f>IFERROR(VLOOKUP($G45,TAB!$J:$BB,MATCH($Z45,TAB!$1:$1,0)-9,FALSE),"")</f>
        <v/>
      </c>
      <c r="AD45" s="15" t="str">
        <f>IF(AC45="AB",IFERROR(VLOOKUP($G45,TAB!$J:$BB,MATCH($Z45,TAB!$1:$1,0)-8,FALSE),""),"NA")</f>
        <v>NA</v>
      </c>
      <c r="AE45" s="15" t="str">
        <f>IFERROR(VLOOKUP($G45,TAB!$J:$BB,MATCH($Z45,TAB!$1:$1,0)-7,FALSE),"")</f>
        <v/>
      </c>
      <c r="AF45" s="15" t="str">
        <f>IFERROR(VLOOKUP($G45,TAB!$J:$BB,MATCH($Z45,TAB!$1:$1,0)-6,FALSE),"")</f>
        <v/>
      </c>
      <c r="AG45" s="15" t="str">
        <f t="shared" si="16"/>
        <v/>
      </c>
      <c r="AH45" s="14" t="str">
        <f>IFERROR(VLOOKUP(AG45,INSTRUCTION!$I$1:$J$101,2),"")</f>
        <v/>
      </c>
      <c r="AI45" s="15" t="str">
        <f t="shared" si="35"/>
        <v/>
      </c>
      <c r="AJ45" s="15" t="str">
        <f>IF(C45=0,"",TAB!G45)</f>
        <v/>
      </c>
      <c r="AK45" s="15" t="str">
        <f>IFERROR(VLOOKUP(AJ45,INSTRUCTION!$D$2:$E$18,2,FALSE),"")</f>
        <v/>
      </c>
      <c r="AL45" s="15" t="str">
        <f t="shared" si="17"/>
        <v/>
      </c>
      <c r="AM45" s="15" t="str">
        <f>IFERROR(VLOOKUP($G45,TAB!$J:$BB,MATCH($AJ45,TAB!$1:$1,0)-9,FALSE),"")</f>
        <v/>
      </c>
      <c r="AN45" s="15" t="str">
        <f>IF(AM45="AB",IFERROR(VLOOKUP($G45,TAB!$J:$BB,MATCH($AJ45,TAB!$1:$1,0)-8,FALSE),""),"NA")</f>
        <v>NA</v>
      </c>
      <c r="AO45" s="15" t="str">
        <f>IFERROR(VLOOKUP($G45,TAB!$J:$BB,MATCH($AJ45,TAB!$1:$1,0)-7,FALSE),"")</f>
        <v/>
      </c>
      <c r="AP45" s="15" t="str">
        <f>IFERROR(VLOOKUP($G45,TAB!$J:$BB,MATCH($AJ45,TAB!$1:$1,0)-6,FALSE),"")</f>
        <v/>
      </c>
      <c r="AQ45" s="15" t="str">
        <f t="shared" si="4"/>
        <v/>
      </c>
      <c r="AR45" s="14" t="str">
        <f>IFERROR(VLOOKUP(AQ45,INSTRUCTION!$I$1:$J$101,2),"")</f>
        <v/>
      </c>
      <c r="AS45" s="15" t="str">
        <f t="shared" si="36"/>
        <v/>
      </c>
      <c r="AT45" s="15" t="str">
        <f>IF(C45=0,"",TAB!H45)</f>
        <v/>
      </c>
      <c r="AU45" s="15" t="str">
        <f>IFERROR(VLOOKUP(AT45,INSTRUCTION!$D$2:$E$18,2,FALSE),"")</f>
        <v/>
      </c>
      <c r="AV45" s="15" t="str">
        <f t="shared" si="18"/>
        <v/>
      </c>
      <c r="AW45" s="15" t="str">
        <f>IFERROR(VLOOKUP($G45,TAB!$J:$BB,MATCH($AT45,TAB!$1:$1,0)-9,FALSE),"")</f>
        <v/>
      </c>
      <c r="AX45" s="15" t="str">
        <f>IF(AW45="AB",IFERROR(VLOOKUP($G45,TAB!$J:$BB,MATCH($AT45,TAB!$1:$1,0)-8,FALSE),""),"NA")</f>
        <v>NA</v>
      </c>
      <c r="AY45" s="15" t="str">
        <f>IFERROR(VLOOKUP($G45,TAB!$J:$BB,MATCH($AT45,TAB!$1:$1,0)-7,FALSE),"")</f>
        <v/>
      </c>
      <c r="AZ45" s="15" t="str">
        <f>IFERROR(VLOOKUP($G45,TAB!$J:$BB,MATCH($AT45,TAB!$1:$1,0)-6,FALSE),"")</f>
        <v/>
      </c>
      <c r="BA45" s="15" t="str">
        <f t="shared" si="19"/>
        <v/>
      </c>
      <c r="BB45" s="14" t="str">
        <f>IFERROR(VLOOKUP(BA45,INSTRUCTION!$I$1:$J$101,2),"")</f>
        <v/>
      </c>
      <c r="BC45" s="15" t="str">
        <f t="shared" si="37"/>
        <v/>
      </c>
      <c r="BD45" s="15" t="str">
        <f>IF(C45=0,"",TAB!I45)</f>
        <v/>
      </c>
      <c r="BE45" s="15" t="str">
        <f>IFERROR(VLOOKUP(BD45,INSTRUCTION!$D$2:$E$18,2,FALSE),"")</f>
        <v/>
      </c>
      <c r="BF45" s="15" t="str">
        <f t="shared" si="20"/>
        <v/>
      </c>
      <c r="BG45" s="15" t="str">
        <f>IFERROR(VLOOKUP($G45,TAB!$J:$BB,MATCH($BD45,TAB!$1:$1,0)-9,FALSE),"")</f>
        <v/>
      </c>
      <c r="BH45" s="15" t="str">
        <f>IF(BG45="AB",IFERROR(VLOOKUP($G45,TAB!$J:$BB,MATCH($BD45,TAB!$1:$1,0)-8,FALSE),""),"NA")</f>
        <v>NA</v>
      </c>
      <c r="BI45" s="15" t="str">
        <f>IFERROR(VLOOKUP($G45,TAB!$J:$BB,MATCH($BD45,TAB!$1:$1,0)-7,FALSE),"")</f>
        <v/>
      </c>
      <c r="BJ45" s="15" t="str">
        <f>IFERROR(VLOOKUP($G45,TAB!$J:$BB,MATCH($BD45,TAB!$1:$1,0)-6,FALSE),"")</f>
        <v/>
      </c>
      <c r="BK45" s="15" t="str">
        <f t="shared" si="21"/>
        <v/>
      </c>
      <c r="BL45" s="14" t="str">
        <f>IFERROR(VLOOKUP(BK45,INSTRUCTION!$I$1:$J$101,2),"")</f>
        <v/>
      </c>
      <c r="BM45" s="15" t="str">
        <f t="shared" si="38"/>
        <v/>
      </c>
      <c r="BN45" s="15" t="str">
        <f t="shared" si="22"/>
        <v/>
      </c>
      <c r="BO45" s="15" t="str">
        <f>IFERROR(SUMPRODUCT(LARGE((J45,S45,AC45,AM45,AW45,BG45),{1,2,3,4,5})),"")</f>
        <v/>
      </c>
      <c r="BP45" s="15" t="str">
        <f>IFERROR(SUMPRODUCT(LARGE((K45,U45,AE45,AO45,AY45,BI45),{1,2,3,4,5})),"")</f>
        <v/>
      </c>
      <c r="BQ45" s="15" t="str">
        <f>IF(BP45=0,"N.A.",IFERROR(SUMPRODUCT(LARGE((N45,W45,AG45,AQ45,BA45,BK45),{1,2,3,4,5})),""))</f>
        <v/>
      </c>
      <c r="BR45" s="15" t="str">
        <f t="shared" si="23"/>
        <v/>
      </c>
      <c r="BS45" s="15" t="str">
        <f t="shared" si="24"/>
        <v/>
      </c>
      <c r="BT45" s="15" t="str">
        <f t="shared" si="25"/>
        <v>N.A.</v>
      </c>
      <c r="BU45" s="15" t="str">
        <f t="shared" si="26"/>
        <v>N.A.</v>
      </c>
      <c r="BV45" s="15" t="str">
        <f t="shared" si="8"/>
        <v>N.A.</v>
      </c>
      <c r="BW45" s="34" t="str">
        <f t="shared" si="27"/>
        <v>N.A.</v>
      </c>
      <c r="BX45" s="15" t="str">
        <f t="shared" si="9"/>
        <v>N.A.</v>
      </c>
      <c r="BY45" s="15" t="str">
        <f t="shared" si="28"/>
        <v>N.A.</v>
      </c>
      <c r="BZ45" s="15" t="str">
        <f t="shared" si="31"/>
        <v>FAILED</v>
      </c>
      <c r="CA45" s="20" t="str">
        <f t="shared" si="29"/>
        <v/>
      </c>
      <c r="CB45" s="16">
        <f t="shared" si="30"/>
        <v>0</v>
      </c>
    </row>
    <row r="46" spans="1:80" x14ac:dyDescent="0.3">
      <c r="A46" s="49">
        <v>44</v>
      </c>
      <c r="B46" s="15">
        <f>TAB!A46</f>
        <v>0</v>
      </c>
      <c r="C46" s="15">
        <f>TAB!B46</f>
        <v>0</v>
      </c>
      <c r="D46" s="14" t="str">
        <f>IF(C46=0,"",TAB!C46)</f>
        <v/>
      </c>
      <c r="E46" s="14" t="str">
        <f>IF(C46=0,"",TAB!D46)</f>
        <v/>
      </c>
      <c r="F46" s="36" t="str">
        <f>IF(C46=0,"",TAB!E46)</f>
        <v/>
      </c>
      <c r="G46" s="14" t="str">
        <f>IF(C46=0,"",TAB!J46)</f>
        <v/>
      </c>
      <c r="H46" s="15" t="str">
        <f t="shared" si="10"/>
        <v/>
      </c>
      <c r="I46" s="15" t="str">
        <f t="shared" si="32"/>
        <v/>
      </c>
      <c r="J46" s="15" t="str">
        <f>IFERROR(VLOOKUP($G46,TAB!$J:$BB,2,FALSE),"")</f>
        <v/>
      </c>
      <c r="K46" s="15" t="str">
        <f>IF(J46="AB",IFERROR(VLOOKUP($G46,TAB!$J:$BB,3,FALSE),""),"NA")</f>
        <v>NA</v>
      </c>
      <c r="L46" s="15" t="str">
        <f>IFERROR(VLOOKUP($G46,TAB!$J:$BB,4,FALSE),"")</f>
        <v/>
      </c>
      <c r="M46" s="15" t="str">
        <f>IFERROR(VLOOKUP($G46,TAB!$J:$BB,5,FALSE),"")</f>
        <v/>
      </c>
      <c r="N46" s="15" t="str">
        <f t="shared" si="0"/>
        <v/>
      </c>
      <c r="O46" s="14" t="str">
        <f>IFERROR(VLOOKUP(N46,INSTRUCTION!$I$1:$J$101,2),"")</f>
        <v/>
      </c>
      <c r="P46" s="15" t="str">
        <f t="shared" si="33"/>
        <v/>
      </c>
      <c r="Q46" s="15" t="str">
        <f t="shared" si="12"/>
        <v/>
      </c>
      <c r="R46" s="15" t="str">
        <f t="shared" si="13"/>
        <v/>
      </c>
      <c r="S46" s="15" t="str">
        <f>IFERROR(VLOOKUP($G46,TAB!$J:$BB,6,FALSE),"")</f>
        <v/>
      </c>
      <c r="T46" s="15" t="str">
        <f>IF(S46="AB",IFERROR(VLOOKUP($G46,TAB!$J:$BB,7,FALSE),""),"NA")</f>
        <v>NA</v>
      </c>
      <c r="U46" s="15" t="str">
        <f>IFERROR(VLOOKUP($G46,TAB!$J:$BB,8,FALSE),"")</f>
        <v/>
      </c>
      <c r="V46" s="15" t="str">
        <f>IFERROR(VLOOKUP($G46,TAB!$J:$BB,9,FALSE),"")</f>
        <v/>
      </c>
      <c r="W46" s="15" t="str">
        <f t="shared" si="14"/>
        <v/>
      </c>
      <c r="X46" s="14" t="str">
        <f>IFERROR(VLOOKUP(W46,INSTRUCTION!$I$1:$J$101,2),"")</f>
        <v/>
      </c>
      <c r="Y46" s="15" t="str">
        <f t="shared" si="34"/>
        <v/>
      </c>
      <c r="Z46" s="14" t="str">
        <f>IF(C46=0,"",TAB!F46)</f>
        <v/>
      </c>
      <c r="AA46" s="15" t="str">
        <f>IFERROR(VLOOKUP(Z46,INSTRUCTION!$D$2:$E$18,2,FALSE),"")</f>
        <v/>
      </c>
      <c r="AB46" s="15" t="str">
        <f t="shared" si="15"/>
        <v/>
      </c>
      <c r="AC46" s="15" t="str">
        <f>IFERROR(VLOOKUP($G46,TAB!$J:$BB,MATCH($Z46,TAB!$1:$1,0)-9,FALSE),"")</f>
        <v/>
      </c>
      <c r="AD46" s="15" t="str">
        <f>IF(AC46="AB",IFERROR(VLOOKUP($G46,TAB!$J:$BB,MATCH($Z46,TAB!$1:$1,0)-8,FALSE),""),"NA")</f>
        <v>NA</v>
      </c>
      <c r="AE46" s="15" t="str">
        <f>IFERROR(VLOOKUP($G46,TAB!$J:$BB,MATCH($Z46,TAB!$1:$1,0)-7,FALSE),"")</f>
        <v/>
      </c>
      <c r="AF46" s="15" t="str">
        <f>IFERROR(VLOOKUP($G46,TAB!$J:$BB,MATCH($Z46,TAB!$1:$1,0)-6,FALSE),"")</f>
        <v/>
      </c>
      <c r="AG46" s="15" t="str">
        <f t="shared" si="16"/>
        <v/>
      </c>
      <c r="AH46" s="14" t="str">
        <f>IFERROR(VLOOKUP(AG46,INSTRUCTION!$I$1:$J$101,2),"")</f>
        <v/>
      </c>
      <c r="AI46" s="15" t="str">
        <f t="shared" si="35"/>
        <v/>
      </c>
      <c r="AJ46" s="15" t="str">
        <f>IF(C46=0,"",TAB!G46)</f>
        <v/>
      </c>
      <c r="AK46" s="15" t="str">
        <f>IFERROR(VLOOKUP(AJ46,INSTRUCTION!$D$2:$E$18,2,FALSE),"")</f>
        <v/>
      </c>
      <c r="AL46" s="15" t="str">
        <f t="shared" si="17"/>
        <v/>
      </c>
      <c r="AM46" s="15" t="str">
        <f>IFERROR(VLOOKUP($G46,TAB!$J:$BB,MATCH($AJ46,TAB!$1:$1,0)-9,FALSE),"")</f>
        <v/>
      </c>
      <c r="AN46" s="15" t="str">
        <f>IF(AM46="AB",IFERROR(VLOOKUP($G46,TAB!$J:$BB,MATCH($AJ46,TAB!$1:$1,0)-8,FALSE),""),"NA")</f>
        <v>NA</v>
      </c>
      <c r="AO46" s="15" t="str">
        <f>IFERROR(VLOOKUP($G46,TAB!$J:$BB,MATCH($AJ46,TAB!$1:$1,0)-7,FALSE),"")</f>
        <v/>
      </c>
      <c r="AP46" s="15" t="str">
        <f>IFERROR(VLOOKUP($G46,TAB!$J:$BB,MATCH($AJ46,TAB!$1:$1,0)-6,FALSE),"")</f>
        <v/>
      </c>
      <c r="AQ46" s="15" t="str">
        <f t="shared" si="4"/>
        <v/>
      </c>
      <c r="AR46" s="14" t="str">
        <f>IFERROR(VLOOKUP(AQ46,INSTRUCTION!$I$1:$J$101,2),"")</f>
        <v/>
      </c>
      <c r="AS46" s="15" t="str">
        <f t="shared" si="36"/>
        <v/>
      </c>
      <c r="AT46" s="15" t="str">
        <f>IF(C46=0,"",TAB!H46)</f>
        <v/>
      </c>
      <c r="AU46" s="15" t="str">
        <f>IFERROR(VLOOKUP(AT46,INSTRUCTION!$D$2:$E$18,2,FALSE),"")</f>
        <v/>
      </c>
      <c r="AV46" s="15" t="str">
        <f t="shared" si="18"/>
        <v/>
      </c>
      <c r="AW46" s="15" t="str">
        <f>IFERROR(VLOOKUP($G46,TAB!$J:$BB,MATCH($AT46,TAB!$1:$1,0)-9,FALSE),"")</f>
        <v/>
      </c>
      <c r="AX46" s="15" t="str">
        <f>IF(AW46="AB",IFERROR(VLOOKUP($G46,TAB!$J:$BB,MATCH($AT46,TAB!$1:$1,0)-8,FALSE),""),"NA")</f>
        <v>NA</v>
      </c>
      <c r="AY46" s="15" t="str">
        <f>IFERROR(VLOOKUP($G46,TAB!$J:$BB,MATCH($AT46,TAB!$1:$1,0)-7,FALSE),"")</f>
        <v/>
      </c>
      <c r="AZ46" s="15" t="str">
        <f>IFERROR(VLOOKUP($G46,TAB!$J:$BB,MATCH($AT46,TAB!$1:$1,0)-6,FALSE),"")</f>
        <v/>
      </c>
      <c r="BA46" s="15" t="str">
        <f t="shared" si="19"/>
        <v/>
      </c>
      <c r="BB46" s="14" t="str">
        <f>IFERROR(VLOOKUP(BA46,INSTRUCTION!$I$1:$J$101,2),"")</f>
        <v/>
      </c>
      <c r="BC46" s="15" t="str">
        <f t="shared" si="37"/>
        <v/>
      </c>
      <c r="BD46" s="15" t="str">
        <f>IF(C46=0,"",TAB!I46)</f>
        <v/>
      </c>
      <c r="BE46" s="15" t="str">
        <f>IFERROR(VLOOKUP(BD46,INSTRUCTION!$D$2:$E$18,2,FALSE),"")</f>
        <v/>
      </c>
      <c r="BF46" s="15" t="str">
        <f t="shared" si="20"/>
        <v/>
      </c>
      <c r="BG46" s="15" t="str">
        <f>IFERROR(VLOOKUP($G46,TAB!$J:$BB,MATCH($BD46,TAB!$1:$1,0)-9,FALSE),"")</f>
        <v/>
      </c>
      <c r="BH46" s="15" t="str">
        <f>IF(BG46="AB",IFERROR(VLOOKUP($G46,TAB!$J:$BB,MATCH($BD46,TAB!$1:$1,0)-8,FALSE),""),"NA")</f>
        <v>NA</v>
      </c>
      <c r="BI46" s="15" t="str">
        <f>IFERROR(VLOOKUP($G46,TAB!$J:$BB,MATCH($BD46,TAB!$1:$1,0)-7,FALSE),"")</f>
        <v/>
      </c>
      <c r="BJ46" s="15" t="str">
        <f>IFERROR(VLOOKUP($G46,TAB!$J:$BB,MATCH($BD46,TAB!$1:$1,0)-6,FALSE),"")</f>
        <v/>
      </c>
      <c r="BK46" s="15" t="str">
        <f t="shared" si="21"/>
        <v/>
      </c>
      <c r="BL46" s="14" t="str">
        <f>IFERROR(VLOOKUP(BK46,INSTRUCTION!$I$1:$J$101,2),"")</f>
        <v/>
      </c>
      <c r="BM46" s="15" t="str">
        <f t="shared" si="38"/>
        <v/>
      </c>
      <c r="BN46" s="15" t="str">
        <f t="shared" si="22"/>
        <v/>
      </c>
      <c r="BO46" s="15" t="str">
        <f>IFERROR(SUMPRODUCT(LARGE((J46,S46,AC46,AM46,AW46,BG46),{1,2,3,4,5})),"")</f>
        <v/>
      </c>
      <c r="BP46" s="15" t="str">
        <f>IFERROR(SUMPRODUCT(LARGE((K46,U46,AE46,AO46,AY46,BI46),{1,2,3,4,5})),"")</f>
        <v/>
      </c>
      <c r="BQ46" s="15" t="str">
        <f>IF(BP46=0,"N.A.",IFERROR(SUMPRODUCT(LARGE((N46,W46,AG46,AQ46,BA46,BK46),{1,2,3,4,5})),""))</f>
        <v/>
      </c>
      <c r="BR46" s="15" t="str">
        <f t="shared" si="23"/>
        <v/>
      </c>
      <c r="BS46" s="15" t="str">
        <f t="shared" si="24"/>
        <v/>
      </c>
      <c r="BT46" s="15" t="str">
        <f t="shared" si="25"/>
        <v>N.A.</v>
      </c>
      <c r="BU46" s="15" t="str">
        <f t="shared" si="26"/>
        <v>N.A.</v>
      </c>
      <c r="BV46" s="15" t="str">
        <f t="shared" si="8"/>
        <v>N.A.</v>
      </c>
      <c r="BW46" s="34" t="str">
        <f t="shared" si="27"/>
        <v>N.A.</v>
      </c>
      <c r="BX46" s="15" t="str">
        <f t="shared" si="9"/>
        <v>N.A.</v>
      </c>
      <c r="BY46" s="15" t="str">
        <f t="shared" si="28"/>
        <v>N.A.</v>
      </c>
      <c r="BZ46" s="15" t="str">
        <f t="shared" si="31"/>
        <v>FAILED</v>
      </c>
      <c r="CA46" s="20" t="str">
        <f t="shared" si="29"/>
        <v/>
      </c>
      <c r="CB46" s="16">
        <f t="shared" si="30"/>
        <v>0</v>
      </c>
    </row>
    <row r="47" spans="1:80" x14ac:dyDescent="0.3">
      <c r="A47" s="49">
        <v>45</v>
      </c>
      <c r="B47" s="15">
        <f>TAB!A47</f>
        <v>0</v>
      </c>
      <c r="C47" s="15">
        <f>TAB!B47</f>
        <v>0</v>
      </c>
      <c r="D47" s="14" t="str">
        <f>IF(C47=0,"",TAB!C47)</f>
        <v/>
      </c>
      <c r="E47" s="14" t="str">
        <f>IF(C47=0,"",TAB!D47)</f>
        <v/>
      </c>
      <c r="F47" s="36" t="str">
        <f>IF(C47=0,"",TAB!E47)</f>
        <v/>
      </c>
      <c r="G47" s="14" t="str">
        <f>IF(C47=0,"",TAB!J47)</f>
        <v/>
      </c>
      <c r="H47" s="15" t="str">
        <f t="shared" si="10"/>
        <v/>
      </c>
      <c r="I47" s="15" t="str">
        <f t="shared" si="32"/>
        <v/>
      </c>
      <c r="J47" s="15" t="str">
        <f>IFERROR(VLOOKUP($G47,TAB!$J:$BB,2,FALSE),"")</f>
        <v/>
      </c>
      <c r="K47" s="15" t="str">
        <f>IF(J47="AB",IFERROR(VLOOKUP($G47,TAB!$J:$BB,3,FALSE),""),"NA")</f>
        <v>NA</v>
      </c>
      <c r="L47" s="15" t="str">
        <f>IFERROR(VLOOKUP($G47,TAB!$J:$BB,4,FALSE),"")</f>
        <v/>
      </c>
      <c r="M47" s="15" t="str">
        <f>IFERROR(VLOOKUP($G47,TAB!$J:$BB,5,FALSE),"")</f>
        <v/>
      </c>
      <c r="N47" s="15" t="str">
        <f t="shared" si="0"/>
        <v/>
      </c>
      <c r="O47" s="14" t="str">
        <f>IFERROR(VLOOKUP(N47,INSTRUCTION!$I$1:$J$101,2),"")</f>
        <v/>
      </c>
      <c r="P47" s="15" t="str">
        <f t="shared" si="33"/>
        <v/>
      </c>
      <c r="Q47" s="15" t="str">
        <f t="shared" si="12"/>
        <v/>
      </c>
      <c r="R47" s="15" t="str">
        <f t="shared" si="13"/>
        <v/>
      </c>
      <c r="S47" s="15" t="str">
        <f>IFERROR(VLOOKUP($G47,TAB!$J:$BB,6,FALSE),"")</f>
        <v/>
      </c>
      <c r="T47" s="15" t="str">
        <f>IF(S47="AB",IFERROR(VLOOKUP($G47,TAB!$J:$BB,7,FALSE),""),"NA")</f>
        <v>NA</v>
      </c>
      <c r="U47" s="15" t="str">
        <f>IFERROR(VLOOKUP($G47,TAB!$J:$BB,8,FALSE),"")</f>
        <v/>
      </c>
      <c r="V47" s="15" t="str">
        <f>IFERROR(VLOOKUP($G47,TAB!$J:$BB,9,FALSE),"")</f>
        <v/>
      </c>
      <c r="W47" s="15" t="str">
        <f t="shared" si="14"/>
        <v/>
      </c>
      <c r="X47" s="14" t="str">
        <f>IFERROR(VLOOKUP(W47,INSTRUCTION!$I$1:$J$101,2),"")</f>
        <v/>
      </c>
      <c r="Y47" s="15" t="str">
        <f t="shared" si="34"/>
        <v/>
      </c>
      <c r="Z47" s="14" t="str">
        <f>IF(C47=0,"",TAB!F47)</f>
        <v/>
      </c>
      <c r="AA47" s="15" t="str">
        <f>IFERROR(VLOOKUP(Z47,INSTRUCTION!$D$2:$E$18,2,FALSE),"")</f>
        <v/>
      </c>
      <c r="AB47" s="15" t="str">
        <f t="shared" si="15"/>
        <v/>
      </c>
      <c r="AC47" s="15" t="str">
        <f>IFERROR(VLOOKUP($G47,TAB!$J:$BB,MATCH($Z47,TAB!$1:$1,0)-9,FALSE),"")</f>
        <v/>
      </c>
      <c r="AD47" s="15" t="str">
        <f>IF(AC47="AB",IFERROR(VLOOKUP($G47,TAB!$J:$BB,MATCH($Z47,TAB!$1:$1,0)-8,FALSE),""),"NA")</f>
        <v>NA</v>
      </c>
      <c r="AE47" s="15" t="str">
        <f>IFERROR(VLOOKUP($G47,TAB!$J:$BB,MATCH($Z47,TAB!$1:$1,0)-7,FALSE),"")</f>
        <v/>
      </c>
      <c r="AF47" s="15" t="str">
        <f>IFERROR(VLOOKUP($G47,TAB!$J:$BB,MATCH($Z47,TAB!$1:$1,0)-6,FALSE),"")</f>
        <v/>
      </c>
      <c r="AG47" s="15" t="str">
        <f t="shared" si="16"/>
        <v/>
      </c>
      <c r="AH47" s="14" t="str">
        <f>IFERROR(VLOOKUP(AG47,INSTRUCTION!$I$1:$J$101,2),"")</f>
        <v/>
      </c>
      <c r="AI47" s="15" t="str">
        <f t="shared" si="35"/>
        <v/>
      </c>
      <c r="AJ47" s="15" t="str">
        <f>IF(C47=0,"",TAB!G47)</f>
        <v/>
      </c>
      <c r="AK47" s="15" t="str">
        <f>IFERROR(VLOOKUP(AJ47,INSTRUCTION!$D$2:$E$18,2,FALSE),"")</f>
        <v/>
      </c>
      <c r="AL47" s="15" t="str">
        <f t="shared" si="17"/>
        <v/>
      </c>
      <c r="AM47" s="15" t="str">
        <f>IFERROR(VLOOKUP($G47,TAB!$J:$BB,MATCH($AJ47,TAB!$1:$1,0)-9,FALSE),"")</f>
        <v/>
      </c>
      <c r="AN47" s="15" t="str">
        <f>IF(AM47="AB",IFERROR(VLOOKUP($G47,TAB!$J:$BB,MATCH($AJ47,TAB!$1:$1,0)-8,FALSE),""),"NA")</f>
        <v>NA</v>
      </c>
      <c r="AO47" s="15" t="str">
        <f>IFERROR(VLOOKUP($G47,TAB!$J:$BB,MATCH($AJ47,TAB!$1:$1,0)-7,FALSE),"")</f>
        <v/>
      </c>
      <c r="AP47" s="15" t="str">
        <f>IFERROR(VLOOKUP($G47,TAB!$J:$BB,MATCH($AJ47,TAB!$1:$1,0)-6,FALSE),"")</f>
        <v/>
      </c>
      <c r="AQ47" s="15" t="str">
        <f t="shared" si="4"/>
        <v/>
      </c>
      <c r="AR47" s="14" t="str">
        <f>IFERROR(VLOOKUP(AQ47,INSTRUCTION!$I$1:$J$101,2),"")</f>
        <v/>
      </c>
      <c r="AS47" s="15" t="str">
        <f t="shared" si="36"/>
        <v/>
      </c>
      <c r="AT47" s="15" t="str">
        <f>IF(C47=0,"",TAB!H47)</f>
        <v/>
      </c>
      <c r="AU47" s="15" t="str">
        <f>IFERROR(VLOOKUP(AT47,INSTRUCTION!$D$2:$E$18,2,FALSE),"")</f>
        <v/>
      </c>
      <c r="AV47" s="15" t="str">
        <f t="shared" si="18"/>
        <v/>
      </c>
      <c r="AW47" s="15" t="str">
        <f>IFERROR(VLOOKUP($G47,TAB!$J:$BB,MATCH($AT47,TAB!$1:$1,0)-9,FALSE),"")</f>
        <v/>
      </c>
      <c r="AX47" s="15" t="str">
        <f>IF(AW47="AB",IFERROR(VLOOKUP($G47,TAB!$J:$BB,MATCH($AT47,TAB!$1:$1,0)-8,FALSE),""),"NA")</f>
        <v>NA</v>
      </c>
      <c r="AY47" s="15" t="str">
        <f>IFERROR(VLOOKUP($G47,TAB!$J:$BB,MATCH($AT47,TAB!$1:$1,0)-7,FALSE),"")</f>
        <v/>
      </c>
      <c r="AZ47" s="15" t="str">
        <f>IFERROR(VLOOKUP($G47,TAB!$J:$BB,MATCH($AT47,TAB!$1:$1,0)-6,FALSE),"")</f>
        <v/>
      </c>
      <c r="BA47" s="15" t="str">
        <f t="shared" si="19"/>
        <v/>
      </c>
      <c r="BB47" s="14" t="str">
        <f>IFERROR(VLOOKUP(BA47,INSTRUCTION!$I$1:$J$101,2),"")</f>
        <v/>
      </c>
      <c r="BC47" s="15" t="str">
        <f t="shared" si="37"/>
        <v/>
      </c>
      <c r="BD47" s="15" t="str">
        <f>IF(C47=0,"",TAB!I47)</f>
        <v/>
      </c>
      <c r="BE47" s="15" t="str">
        <f>IFERROR(VLOOKUP(BD47,INSTRUCTION!$D$2:$E$18,2,FALSE),"")</f>
        <v/>
      </c>
      <c r="BF47" s="15" t="str">
        <f t="shared" si="20"/>
        <v/>
      </c>
      <c r="BG47" s="15" t="str">
        <f>IFERROR(VLOOKUP($G47,TAB!$J:$BB,MATCH($BD47,TAB!$1:$1,0)-9,FALSE),"")</f>
        <v/>
      </c>
      <c r="BH47" s="15" t="str">
        <f>IF(BG47="AB",IFERROR(VLOOKUP($G47,TAB!$J:$BB,MATCH($BD47,TAB!$1:$1,0)-8,FALSE),""),"NA")</f>
        <v>NA</v>
      </c>
      <c r="BI47" s="15" t="str">
        <f>IFERROR(VLOOKUP($G47,TAB!$J:$BB,MATCH($BD47,TAB!$1:$1,0)-7,FALSE),"")</f>
        <v/>
      </c>
      <c r="BJ47" s="15" t="str">
        <f>IFERROR(VLOOKUP($G47,TAB!$J:$BB,MATCH($BD47,TAB!$1:$1,0)-6,FALSE),"")</f>
        <v/>
      </c>
      <c r="BK47" s="15" t="str">
        <f t="shared" si="21"/>
        <v/>
      </c>
      <c r="BL47" s="14" t="str">
        <f>IFERROR(VLOOKUP(BK47,INSTRUCTION!$I$1:$J$101,2),"")</f>
        <v/>
      </c>
      <c r="BM47" s="15" t="str">
        <f t="shared" si="38"/>
        <v/>
      </c>
      <c r="BN47" s="15" t="str">
        <f t="shared" si="22"/>
        <v/>
      </c>
      <c r="BO47" s="15" t="str">
        <f>IFERROR(SUMPRODUCT(LARGE((J47,S47,AC47,AM47,AW47,BG47),{1,2,3,4,5})),"")</f>
        <v/>
      </c>
      <c r="BP47" s="15" t="str">
        <f>IFERROR(SUMPRODUCT(LARGE((K47,U47,AE47,AO47,AY47,BI47),{1,2,3,4,5})),"")</f>
        <v/>
      </c>
      <c r="BQ47" s="15" t="str">
        <f>IF(BP47=0,"N.A.",IFERROR(SUMPRODUCT(LARGE((N47,W47,AG47,AQ47,BA47,BK47),{1,2,3,4,5})),""))</f>
        <v/>
      </c>
      <c r="BR47" s="15" t="str">
        <f t="shared" si="23"/>
        <v/>
      </c>
      <c r="BS47" s="15" t="str">
        <f t="shared" si="24"/>
        <v/>
      </c>
      <c r="BT47" s="15" t="str">
        <f t="shared" si="25"/>
        <v>N.A.</v>
      </c>
      <c r="BU47" s="15" t="str">
        <f t="shared" si="26"/>
        <v>N.A.</v>
      </c>
      <c r="BV47" s="15" t="str">
        <f t="shared" si="8"/>
        <v>N.A.</v>
      </c>
      <c r="BW47" s="34" t="str">
        <f t="shared" si="27"/>
        <v>N.A.</v>
      </c>
      <c r="BX47" s="15" t="str">
        <f t="shared" si="9"/>
        <v>N.A.</v>
      </c>
      <c r="BY47" s="15" t="str">
        <f t="shared" si="28"/>
        <v>N.A.</v>
      </c>
      <c r="BZ47" s="15" t="str">
        <f t="shared" si="31"/>
        <v>FAILED</v>
      </c>
      <c r="CA47" s="20" t="str">
        <f t="shared" si="29"/>
        <v/>
      </c>
      <c r="CB47" s="16">
        <f t="shared" si="30"/>
        <v>0</v>
      </c>
    </row>
    <row r="48" spans="1:80" x14ac:dyDescent="0.3">
      <c r="A48" s="49">
        <v>46</v>
      </c>
      <c r="B48" s="15">
        <f>TAB!A48</f>
        <v>0</v>
      </c>
      <c r="C48" s="15">
        <f>TAB!B48</f>
        <v>0</v>
      </c>
      <c r="D48" s="14" t="str">
        <f>IF(C48=0,"",TAB!C48)</f>
        <v/>
      </c>
      <c r="E48" s="14" t="str">
        <f>IF(C48=0,"",TAB!D48)</f>
        <v/>
      </c>
      <c r="F48" s="36" t="str">
        <f>IF(C48=0,"",TAB!E48)</f>
        <v/>
      </c>
      <c r="G48" s="14" t="str">
        <f>IF(C48=0,"",TAB!J48)</f>
        <v/>
      </c>
      <c r="H48" s="15" t="str">
        <f t="shared" si="10"/>
        <v/>
      </c>
      <c r="I48" s="15" t="str">
        <f t="shared" si="32"/>
        <v/>
      </c>
      <c r="J48" s="15" t="str">
        <f>IFERROR(VLOOKUP($G48,TAB!$J:$BB,2,FALSE),"")</f>
        <v/>
      </c>
      <c r="K48" s="15" t="str">
        <f>IF(J48="AB",IFERROR(VLOOKUP($G48,TAB!$J:$BB,3,FALSE),""),"NA")</f>
        <v>NA</v>
      </c>
      <c r="L48" s="15" t="str">
        <f>IFERROR(VLOOKUP($G48,TAB!$J:$BB,4,FALSE),"")</f>
        <v/>
      </c>
      <c r="M48" s="15" t="str">
        <f>IFERROR(VLOOKUP($G48,TAB!$J:$BB,5,FALSE),"")</f>
        <v/>
      </c>
      <c r="N48" s="15" t="str">
        <f t="shared" si="0"/>
        <v/>
      </c>
      <c r="O48" s="14" t="str">
        <f>IFERROR(VLOOKUP(N48,INSTRUCTION!$I$1:$J$101,2),"")</f>
        <v/>
      </c>
      <c r="P48" s="15" t="str">
        <f t="shared" si="33"/>
        <v/>
      </c>
      <c r="Q48" s="15" t="str">
        <f t="shared" si="12"/>
        <v/>
      </c>
      <c r="R48" s="15" t="str">
        <f t="shared" si="13"/>
        <v/>
      </c>
      <c r="S48" s="15" t="str">
        <f>IFERROR(VLOOKUP($G48,TAB!$J:$BB,6,FALSE),"")</f>
        <v/>
      </c>
      <c r="T48" s="15" t="str">
        <f>IF(S48="AB",IFERROR(VLOOKUP($G48,TAB!$J:$BB,7,FALSE),""),"NA")</f>
        <v>NA</v>
      </c>
      <c r="U48" s="15" t="str">
        <f>IFERROR(VLOOKUP($G48,TAB!$J:$BB,8,FALSE),"")</f>
        <v/>
      </c>
      <c r="V48" s="15" t="str">
        <f>IFERROR(VLOOKUP($G48,TAB!$J:$BB,9,FALSE),"")</f>
        <v/>
      </c>
      <c r="W48" s="15" t="str">
        <f t="shared" si="14"/>
        <v/>
      </c>
      <c r="X48" s="14" t="str">
        <f>IFERROR(VLOOKUP(W48,INSTRUCTION!$I$1:$J$101,2),"")</f>
        <v/>
      </c>
      <c r="Y48" s="15" t="str">
        <f t="shared" si="34"/>
        <v/>
      </c>
      <c r="Z48" s="14" t="str">
        <f>IF(C48=0,"",TAB!F48)</f>
        <v/>
      </c>
      <c r="AA48" s="15" t="str">
        <f>IFERROR(VLOOKUP(Z48,INSTRUCTION!$D$2:$E$18,2,FALSE),"")</f>
        <v/>
      </c>
      <c r="AB48" s="15" t="str">
        <f t="shared" si="15"/>
        <v/>
      </c>
      <c r="AC48" s="15" t="str">
        <f>IFERROR(VLOOKUP($G48,TAB!$J:$BB,MATCH($Z48,TAB!$1:$1,0)-9,FALSE),"")</f>
        <v/>
      </c>
      <c r="AD48" s="15" t="str">
        <f>IF(AC48="AB",IFERROR(VLOOKUP($G48,TAB!$J:$BB,MATCH($Z48,TAB!$1:$1,0)-8,FALSE),""),"NA")</f>
        <v>NA</v>
      </c>
      <c r="AE48" s="15" t="str">
        <f>IFERROR(VLOOKUP($G48,TAB!$J:$BB,MATCH($Z48,TAB!$1:$1,0)-7,FALSE),"")</f>
        <v/>
      </c>
      <c r="AF48" s="15" t="str">
        <f>IFERROR(VLOOKUP($G48,TAB!$J:$BB,MATCH($Z48,TAB!$1:$1,0)-6,FALSE),"")</f>
        <v/>
      </c>
      <c r="AG48" s="15" t="str">
        <f t="shared" si="16"/>
        <v/>
      </c>
      <c r="AH48" s="14" t="str">
        <f>IFERROR(VLOOKUP(AG48,INSTRUCTION!$I$1:$J$101,2),"")</f>
        <v/>
      </c>
      <c r="AI48" s="15" t="str">
        <f t="shared" si="35"/>
        <v/>
      </c>
      <c r="AJ48" s="15" t="str">
        <f>IF(C48=0,"",TAB!G48)</f>
        <v/>
      </c>
      <c r="AK48" s="15" t="str">
        <f>IFERROR(VLOOKUP(AJ48,INSTRUCTION!$D$2:$E$18,2,FALSE),"")</f>
        <v/>
      </c>
      <c r="AL48" s="15" t="str">
        <f t="shared" si="17"/>
        <v/>
      </c>
      <c r="AM48" s="15" t="str">
        <f>IFERROR(VLOOKUP($G48,TAB!$J:$BB,MATCH($AJ48,TAB!$1:$1,0)-9,FALSE),"")</f>
        <v/>
      </c>
      <c r="AN48" s="15" t="str">
        <f>IF(AM48="AB",IFERROR(VLOOKUP($G48,TAB!$J:$BB,MATCH($AJ48,TAB!$1:$1,0)-8,FALSE),""),"NA")</f>
        <v>NA</v>
      </c>
      <c r="AO48" s="15" t="str">
        <f>IFERROR(VLOOKUP($G48,TAB!$J:$BB,MATCH($AJ48,TAB!$1:$1,0)-7,FALSE),"")</f>
        <v/>
      </c>
      <c r="AP48" s="15" t="str">
        <f>IFERROR(VLOOKUP($G48,TAB!$J:$BB,MATCH($AJ48,TAB!$1:$1,0)-6,FALSE),"")</f>
        <v/>
      </c>
      <c r="AQ48" s="15" t="str">
        <f t="shared" si="4"/>
        <v/>
      </c>
      <c r="AR48" s="14" t="str">
        <f>IFERROR(VLOOKUP(AQ48,INSTRUCTION!$I$1:$J$101,2),"")</f>
        <v/>
      </c>
      <c r="AS48" s="15" t="str">
        <f t="shared" si="36"/>
        <v/>
      </c>
      <c r="AT48" s="15" t="str">
        <f>IF(C48=0,"",TAB!H48)</f>
        <v/>
      </c>
      <c r="AU48" s="15" t="str">
        <f>IFERROR(VLOOKUP(AT48,INSTRUCTION!$D$2:$E$18,2,FALSE),"")</f>
        <v/>
      </c>
      <c r="AV48" s="15" t="str">
        <f t="shared" si="18"/>
        <v/>
      </c>
      <c r="AW48" s="15" t="str">
        <f>IFERROR(VLOOKUP($G48,TAB!$J:$BB,MATCH($AT48,TAB!$1:$1,0)-9,FALSE),"")</f>
        <v/>
      </c>
      <c r="AX48" s="15" t="str">
        <f>IF(AW48="AB",IFERROR(VLOOKUP($G48,TAB!$J:$BB,MATCH($AT48,TAB!$1:$1,0)-8,FALSE),""),"NA")</f>
        <v>NA</v>
      </c>
      <c r="AY48" s="15" t="str">
        <f>IFERROR(VLOOKUP($G48,TAB!$J:$BB,MATCH($AT48,TAB!$1:$1,0)-7,FALSE),"")</f>
        <v/>
      </c>
      <c r="AZ48" s="15" t="str">
        <f>IFERROR(VLOOKUP($G48,TAB!$J:$BB,MATCH($AT48,TAB!$1:$1,0)-6,FALSE),"")</f>
        <v/>
      </c>
      <c r="BA48" s="15" t="str">
        <f t="shared" si="19"/>
        <v/>
      </c>
      <c r="BB48" s="14" t="str">
        <f>IFERROR(VLOOKUP(BA48,INSTRUCTION!$I$1:$J$101,2),"")</f>
        <v/>
      </c>
      <c r="BC48" s="15" t="str">
        <f t="shared" si="37"/>
        <v/>
      </c>
      <c r="BD48" s="15" t="str">
        <f>IF(C48=0,"",TAB!I48)</f>
        <v/>
      </c>
      <c r="BE48" s="15" t="str">
        <f>IFERROR(VLOOKUP(BD48,INSTRUCTION!$D$2:$E$18,2,FALSE),"")</f>
        <v/>
      </c>
      <c r="BF48" s="15" t="str">
        <f t="shared" si="20"/>
        <v/>
      </c>
      <c r="BG48" s="15" t="str">
        <f>IFERROR(VLOOKUP($G48,TAB!$J:$BB,MATCH($BD48,TAB!$1:$1,0)-9,FALSE),"")</f>
        <v/>
      </c>
      <c r="BH48" s="15" t="str">
        <f>IF(BG48="AB",IFERROR(VLOOKUP($G48,TAB!$J:$BB,MATCH($BD48,TAB!$1:$1,0)-8,FALSE),""),"NA")</f>
        <v>NA</v>
      </c>
      <c r="BI48" s="15" t="str">
        <f>IFERROR(VLOOKUP($G48,TAB!$J:$BB,MATCH($BD48,TAB!$1:$1,0)-7,FALSE),"")</f>
        <v/>
      </c>
      <c r="BJ48" s="15" t="str">
        <f>IFERROR(VLOOKUP($G48,TAB!$J:$BB,MATCH($BD48,TAB!$1:$1,0)-6,FALSE),"")</f>
        <v/>
      </c>
      <c r="BK48" s="15" t="str">
        <f t="shared" si="21"/>
        <v/>
      </c>
      <c r="BL48" s="14" t="str">
        <f>IFERROR(VLOOKUP(BK48,INSTRUCTION!$I$1:$J$101,2),"")</f>
        <v/>
      </c>
      <c r="BM48" s="15" t="str">
        <f t="shared" si="38"/>
        <v/>
      </c>
      <c r="BN48" s="15" t="str">
        <f t="shared" si="22"/>
        <v/>
      </c>
      <c r="BO48" s="15" t="str">
        <f>IFERROR(SUMPRODUCT(LARGE((J48,S48,AC48,AM48,AW48,BG48),{1,2,3,4,5})),"")</f>
        <v/>
      </c>
      <c r="BP48" s="15" t="str">
        <f>IFERROR(SUMPRODUCT(LARGE((K48,U48,AE48,AO48,AY48,BI48),{1,2,3,4,5})),"")</f>
        <v/>
      </c>
      <c r="BQ48" s="15" t="str">
        <f>IF(BP48=0,"N.A.",IFERROR(SUMPRODUCT(LARGE((N48,W48,AG48,AQ48,BA48,BK48),{1,2,3,4,5})),""))</f>
        <v/>
      </c>
      <c r="BR48" s="15" t="str">
        <f t="shared" si="23"/>
        <v/>
      </c>
      <c r="BS48" s="15" t="str">
        <f t="shared" si="24"/>
        <v/>
      </c>
      <c r="BT48" s="15" t="str">
        <f t="shared" si="25"/>
        <v>N.A.</v>
      </c>
      <c r="BU48" s="15" t="str">
        <f t="shared" si="26"/>
        <v>N.A.</v>
      </c>
      <c r="BV48" s="15" t="str">
        <f t="shared" si="8"/>
        <v>N.A.</v>
      </c>
      <c r="BW48" s="34" t="str">
        <f t="shared" si="27"/>
        <v>N.A.</v>
      </c>
      <c r="BX48" s="15" t="str">
        <f t="shared" si="9"/>
        <v>N.A.</v>
      </c>
      <c r="BY48" s="15" t="str">
        <f t="shared" si="28"/>
        <v>N.A.</v>
      </c>
      <c r="BZ48" s="15" t="str">
        <f t="shared" si="31"/>
        <v>FAILED</v>
      </c>
      <c r="CA48" s="20" t="str">
        <f t="shared" si="29"/>
        <v/>
      </c>
      <c r="CB48" s="16">
        <f t="shared" si="30"/>
        <v>0</v>
      </c>
    </row>
    <row r="49" spans="1:80" x14ac:dyDescent="0.3">
      <c r="A49" s="49">
        <v>47</v>
      </c>
      <c r="B49" s="15">
        <f>TAB!A49</f>
        <v>0</v>
      </c>
      <c r="C49" s="15">
        <f>TAB!B49</f>
        <v>0</v>
      </c>
      <c r="D49" s="14" t="str">
        <f>IF(C49=0,"",TAB!C49)</f>
        <v/>
      </c>
      <c r="E49" s="14" t="str">
        <f>IF(C49=0,"",TAB!D49)</f>
        <v/>
      </c>
      <c r="F49" s="36" t="str">
        <f>IF(C49=0,"",TAB!E49)</f>
        <v/>
      </c>
      <c r="G49" s="14" t="str">
        <f>IF(C49=0,"",TAB!J49)</f>
        <v/>
      </c>
      <c r="H49" s="15" t="str">
        <f t="shared" si="10"/>
        <v/>
      </c>
      <c r="I49" s="15" t="str">
        <f t="shared" si="32"/>
        <v/>
      </c>
      <c r="J49" s="15" t="str">
        <f>IFERROR(VLOOKUP($G49,TAB!$J:$BB,2,FALSE),"")</f>
        <v/>
      </c>
      <c r="K49" s="15" t="str">
        <f>IF(J49="AB",IFERROR(VLOOKUP($G49,TAB!$J:$BB,3,FALSE),""),"NA")</f>
        <v>NA</v>
      </c>
      <c r="L49" s="15" t="str">
        <f>IFERROR(VLOOKUP($G49,TAB!$J:$BB,4,FALSE),"")</f>
        <v/>
      </c>
      <c r="M49" s="15" t="str">
        <f>IFERROR(VLOOKUP($G49,TAB!$J:$BB,5,FALSE),"")</f>
        <v/>
      </c>
      <c r="N49" s="15" t="str">
        <f t="shared" si="0"/>
        <v/>
      </c>
      <c r="O49" s="14" t="str">
        <f>IFERROR(VLOOKUP(N49,INSTRUCTION!$I$1:$J$101,2),"")</f>
        <v/>
      </c>
      <c r="P49" s="15" t="str">
        <f t="shared" si="33"/>
        <v/>
      </c>
      <c r="Q49" s="15" t="str">
        <f t="shared" si="12"/>
        <v/>
      </c>
      <c r="R49" s="15" t="str">
        <f t="shared" si="13"/>
        <v/>
      </c>
      <c r="S49" s="15" t="str">
        <f>IFERROR(VLOOKUP($G49,TAB!$J:$BB,6,FALSE),"")</f>
        <v/>
      </c>
      <c r="T49" s="15" t="str">
        <f>IF(S49="AB",IFERROR(VLOOKUP($G49,TAB!$J:$BB,7,FALSE),""),"NA")</f>
        <v>NA</v>
      </c>
      <c r="U49" s="15" t="str">
        <f>IFERROR(VLOOKUP($G49,TAB!$J:$BB,8,FALSE),"")</f>
        <v/>
      </c>
      <c r="V49" s="15" t="str">
        <f>IFERROR(VLOOKUP($G49,TAB!$J:$BB,9,FALSE),"")</f>
        <v/>
      </c>
      <c r="W49" s="15" t="str">
        <f t="shared" si="14"/>
        <v/>
      </c>
      <c r="X49" s="14" t="str">
        <f>IFERROR(VLOOKUP(W49,INSTRUCTION!$I$1:$J$101,2),"")</f>
        <v/>
      </c>
      <c r="Y49" s="15" t="str">
        <f t="shared" si="34"/>
        <v/>
      </c>
      <c r="Z49" s="14" t="str">
        <f>IF(C49=0,"",TAB!F49)</f>
        <v/>
      </c>
      <c r="AA49" s="15" t="str">
        <f>IFERROR(VLOOKUP(Z49,INSTRUCTION!$D$2:$E$18,2,FALSE),"")</f>
        <v/>
      </c>
      <c r="AB49" s="15" t="str">
        <f t="shared" si="15"/>
        <v/>
      </c>
      <c r="AC49" s="15" t="str">
        <f>IFERROR(VLOOKUP($G49,TAB!$J:$BB,MATCH($Z49,TAB!$1:$1,0)-9,FALSE),"")</f>
        <v/>
      </c>
      <c r="AD49" s="15" t="str">
        <f>IF(AC49="AB",IFERROR(VLOOKUP($G49,TAB!$J:$BB,MATCH($Z49,TAB!$1:$1,0)-8,FALSE),""),"NA")</f>
        <v>NA</v>
      </c>
      <c r="AE49" s="15" t="str">
        <f>IFERROR(VLOOKUP($G49,TAB!$J:$BB,MATCH($Z49,TAB!$1:$1,0)-7,FALSE),"")</f>
        <v/>
      </c>
      <c r="AF49" s="15" t="str">
        <f>IFERROR(VLOOKUP($G49,TAB!$J:$BB,MATCH($Z49,TAB!$1:$1,0)-6,FALSE),"")</f>
        <v/>
      </c>
      <c r="AG49" s="15" t="str">
        <f t="shared" si="16"/>
        <v/>
      </c>
      <c r="AH49" s="14" t="str">
        <f>IFERROR(VLOOKUP(AG49,INSTRUCTION!$I$1:$J$101,2),"")</f>
        <v/>
      </c>
      <c r="AI49" s="15" t="str">
        <f t="shared" si="35"/>
        <v/>
      </c>
      <c r="AJ49" s="15" t="str">
        <f>IF(C49=0,"",TAB!G49)</f>
        <v/>
      </c>
      <c r="AK49" s="15" t="str">
        <f>IFERROR(VLOOKUP(AJ49,INSTRUCTION!$D$2:$E$18,2,FALSE),"")</f>
        <v/>
      </c>
      <c r="AL49" s="15" t="str">
        <f t="shared" si="17"/>
        <v/>
      </c>
      <c r="AM49" s="15" t="str">
        <f>IFERROR(VLOOKUP($G49,TAB!$J:$BB,MATCH($AJ49,TAB!$1:$1,0)-9,FALSE),"")</f>
        <v/>
      </c>
      <c r="AN49" s="15" t="str">
        <f>IF(AM49="AB",IFERROR(VLOOKUP($G49,TAB!$J:$BB,MATCH($AJ49,TAB!$1:$1,0)-8,FALSE),""),"NA")</f>
        <v>NA</v>
      </c>
      <c r="AO49" s="15" t="str">
        <f>IFERROR(VLOOKUP($G49,TAB!$J:$BB,MATCH($AJ49,TAB!$1:$1,0)-7,FALSE),"")</f>
        <v/>
      </c>
      <c r="AP49" s="15" t="str">
        <f>IFERROR(VLOOKUP($G49,TAB!$J:$BB,MATCH($AJ49,TAB!$1:$1,0)-6,FALSE),"")</f>
        <v/>
      </c>
      <c r="AQ49" s="15" t="str">
        <f t="shared" si="4"/>
        <v/>
      </c>
      <c r="AR49" s="14" t="str">
        <f>IFERROR(VLOOKUP(AQ49,INSTRUCTION!$I$1:$J$101,2),"")</f>
        <v/>
      </c>
      <c r="AS49" s="15" t="str">
        <f t="shared" si="36"/>
        <v/>
      </c>
      <c r="AT49" s="15" t="str">
        <f>IF(C49=0,"",TAB!H49)</f>
        <v/>
      </c>
      <c r="AU49" s="15" t="str">
        <f>IFERROR(VLOOKUP(AT49,INSTRUCTION!$D$2:$E$18,2,FALSE),"")</f>
        <v/>
      </c>
      <c r="AV49" s="15" t="str">
        <f t="shared" si="18"/>
        <v/>
      </c>
      <c r="AW49" s="15" t="str">
        <f>IFERROR(VLOOKUP($G49,TAB!$J:$BB,MATCH($AT49,TAB!$1:$1,0)-9,FALSE),"")</f>
        <v/>
      </c>
      <c r="AX49" s="15" t="str">
        <f>IF(AW49="AB",IFERROR(VLOOKUP($G49,TAB!$J:$BB,MATCH($AT49,TAB!$1:$1,0)-8,FALSE),""),"NA")</f>
        <v>NA</v>
      </c>
      <c r="AY49" s="15" t="str">
        <f>IFERROR(VLOOKUP($G49,TAB!$J:$BB,MATCH($AT49,TAB!$1:$1,0)-7,FALSE),"")</f>
        <v/>
      </c>
      <c r="AZ49" s="15" t="str">
        <f>IFERROR(VLOOKUP($G49,TAB!$J:$BB,MATCH($AT49,TAB!$1:$1,0)-6,FALSE),"")</f>
        <v/>
      </c>
      <c r="BA49" s="15" t="str">
        <f t="shared" si="19"/>
        <v/>
      </c>
      <c r="BB49" s="14" t="str">
        <f>IFERROR(VLOOKUP(BA49,INSTRUCTION!$I$1:$J$101,2),"")</f>
        <v/>
      </c>
      <c r="BC49" s="15" t="str">
        <f t="shared" si="37"/>
        <v/>
      </c>
      <c r="BD49" s="15" t="str">
        <f>IF(C49=0,"",TAB!I49)</f>
        <v/>
      </c>
      <c r="BE49" s="15" t="str">
        <f>IFERROR(VLOOKUP(BD49,INSTRUCTION!$D$2:$E$18,2,FALSE),"")</f>
        <v/>
      </c>
      <c r="BF49" s="15" t="str">
        <f t="shared" si="20"/>
        <v/>
      </c>
      <c r="BG49" s="15" t="str">
        <f>IFERROR(VLOOKUP($G49,TAB!$J:$BB,MATCH($BD49,TAB!$1:$1,0)-9,FALSE),"")</f>
        <v/>
      </c>
      <c r="BH49" s="15" t="str">
        <f>IF(BG49="AB",IFERROR(VLOOKUP($G49,TAB!$J:$BB,MATCH($BD49,TAB!$1:$1,0)-8,FALSE),""),"NA")</f>
        <v>NA</v>
      </c>
      <c r="BI49" s="15" t="str">
        <f>IFERROR(VLOOKUP($G49,TAB!$J:$BB,MATCH($BD49,TAB!$1:$1,0)-7,FALSE),"")</f>
        <v/>
      </c>
      <c r="BJ49" s="15" t="str">
        <f>IFERROR(VLOOKUP($G49,TAB!$J:$BB,MATCH($BD49,TAB!$1:$1,0)-6,FALSE),"")</f>
        <v/>
      </c>
      <c r="BK49" s="15" t="str">
        <f t="shared" si="21"/>
        <v/>
      </c>
      <c r="BL49" s="14" t="str">
        <f>IFERROR(VLOOKUP(BK49,INSTRUCTION!$I$1:$J$101,2),"")</f>
        <v/>
      </c>
      <c r="BM49" s="15" t="str">
        <f t="shared" si="38"/>
        <v/>
      </c>
      <c r="BN49" s="15" t="str">
        <f t="shared" si="22"/>
        <v/>
      </c>
      <c r="BO49" s="15" t="str">
        <f>IFERROR(SUMPRODUCT(LARGE((J49,S49,AC49,AM49,AW49,BG49),{1,2,3,4,5})),"")</f>
        <v/>
      </c>
      <c r="BP49" s="15" t="str">
        <f>IFERROR(SUMPRODUCT(LARGE((K49,U49,AE49,AO49,AY49,BI49),{1,2,3,4,5})),"")</f>
        <v/>
      </c>
      <c r="BQ49" s="15" t="str">
        <f>IF(BP49=0,"N.A.",IFERROR(SUMPRODUCT(LARGE((N49,W49,AG49,AQ49,BA49,BK49),{1,2,3,4,5})),""))</f>
        <v/>
      </c>
      <c r="BR49" s="15" t="str">
        <f t="shared" si="23"/>
        <v/>
      </c>
      <c r="BS49" s="15" t="str">
        <f t="shared" si="24"/>
        <v/>
      </c>
      <c r="BT49" s="15" t="str">
        <f t="shared" si="25"/>
        <v>N.A.</v>
      </c>
      <c r="BU49" s="15" t="str">
        <f t="shared" si="26"/>
        <v>N.A.</v>
      </c>
      <c r="BV49" s="15" t="str">
        <f t="shared" si="8"/>
        <v>N.A.</v>
      </c>
      <c r="BW49" s="34" t="str">
        <f t="shared" si="27"/>
        <v>N.A.</v>
      </c>
      <c r="BX49" s="15" t="str">
        <f t="shared" si="9"/>
        <v>N.A.</v>
      </c>
      <c r="BY49" s="15" t="str">
        <f t="shared" si="28"/>
        <v>N.A.</v>
      </c>
      <c r="BZ49" s="15" t="str">
        <f t="shared" si="31"/>
        <v>FAILED</v>
      </c>
      <c r="CA49" s="20" t="str">
        <f t="shared" si="29"/>
        <v/>
      </c>
      <c r="CB49" s="16">
        <f t="shared" si="30"/>
        <v>0</v>
      </c>
    </row>
    <row r="50" spans="1:80" x14ac:dyDescent="0.3">
      <c r="A50" s="49">
        <v>48</v>
      </c>
      <c r="B50" s="15">
        <f>TAB!A50</f>
        <v>0</v>
      </c>
      <c r="C50" s="15">
        <f>TAB!B50</f>
        <v>0</v>
      </c>
      <c r="D50" s="14" t="str">
        <f>IF(C50=0,"",TAB!C50)</f>
        <v/>
      </c>
      <c r="E50" s="14" t="str">
        <f>IF(C50=0,"",TAB!D50)</f>
        <v/>
      </c>
      <c r="F50" s="36" t="str">
        <f>IF(C50=0,"",TAB!E50)</f>
        <v/>
      </c>
      <c r="G50" s="14" t="str">
        <f>IF(C50=0,"",TAB!J50)</f>
        <v/>
      </c>
      <c r="H50" s="15" t="str">
        <f t="shared" si="10"/>
        <v/>
      </c>
      <c r="I50" s="15" t="str">
        <f t="shared" si="32"/>
        <v/>
      </c>
      <c r="J50" s="15" t="str">
        <f>IFERROR(VLOOKUP($G50,TAB!$J:$BB,2,FALSE),"")</f>
        <v/>
      </c>
      <c r="K50" s="15" t="str">
        <f>IF(J50="AB",IFERROR(VLOOKUP($G50,TAB!$J:$BB,3,FALSE),""),"NA")</f>
        <v>NA</v>
      </c>
      <c r="L50" s="15" t="str">
        <f>IFERROR(VLOOKUP($G50,TAB!$J:$BB,4,FALSE),"")</f>
        <v/>
      </c>
      <c r="M50" s="15" t="str">
        <f>IFERROR(VLOOKUP($G50,TAB!$J:$BB,5,FALSE),"")</f>
        <v/>
      </c>
      <c r="N50" s="15" t="str">
        <f t="shared" si="0"/>
        <v/>
      </c>
      <c r="O50" s="14" t="str">
        <f>IFERROR(VLOOKUP(N50,INSTRUCTION!$I$1:$J$101,2),"")</f>
        <v/>
      </c>
      <c r="P50" s="15" t="str">
        <f t="shared" si="33"/>
        <v/>
      </c>
      <c r="Q50" s="15" t="str">
        <f t="shared" si="12"/>
        <v/>
      </c>
      <c r="R50" s="15" t="str">
        <f t="shared" si="13"/>
        <v/>
      </c>
      <c r="S50" s="15" t="str">
        <f>IFERROR(VLOOKUP($G50,TAB!$J:$BB,6,FALSE),"")</f>
        <v/>
      </c>
      <c r="T50" s="15" t="str">
        <f>IF(S50="AB",IFERROR(VLOOKUP($G50,TAB!$J:$BB,7,FALSE),""),"NA")</f>
        <v>NA</v>
      </c>
      <c r="U50" s="15" t="str">
        <f>IFERROR(VLOOKUP($G50,TAB!$J:$BB,8,FALSE),"")</f>
        <v/>
      </c>
      <c r="V50" s="15" t="str">
        <f>IFERROR(VLOOKUP($G50,TAB!$J:$BB,9,FALSE),"")</f>
        <v/>
      </c>
      <c r="W50" s="15" t="str">
        <f t="shared" si="14"/>
        <v/>
      </c>
      <c r="X50" s="14" t="str">
        <f>IFERROR(VLOOKUP(W50,INSTRUCTION!$I$1:$J$101,2),"")</f>
        <v/>
      </c>
      <c r="Y50" s="15" t="str">
        <f t="shared" si="34"/>
        <v/>
      </c>
      <c r="Z50" s="14" t="str">
        <f>IF(C50=0,"",TAB!F50)</f>
        <v/>
      </c>
      <c r="AA50" s="15" t="str">
        <f>IFERROR(VLOOKUP(Z50,INSTRUCTION!$D$2:$E$18,2,FALSE),"")</f>
        <v/>
      </c>
      <c r="AB50" s="15" t="str">
        <f t="shared" si="15"/>
        <v/>
      </c>
      <c r="AC50" s="15" t="str">
        <f>IFERROR(VLOOKUP($G50,TAB!$J:$BB,MATCH($Z50,TAB!$1:$1,0)-9,FALSE),"")</f>
        <v/>
      </c>
      <c r="AD50" s="15" t="str">
        <f>IF(AC50="AB",IFERROR(VLOOKUP($G50,TAB!$J:$BB,MATCH($Z50,TAB!$1:$1,0)-8,FALSE),""),"NA")</f>
        <v>NA</v>
      </c>
      <c r="AE50" s="15" t="str">
        <f>IFERROR(VLOOKUP($G50,TAB!$J:$BB,MATCH($Z50,TAB!$1:$1,0)-7,FALSE),"")</f>
        <v/>
      </c>
      <c r="AF50" s="15" t="str">
        <f>IFERROR(VLOOKUP($G50,TAB!$J:$BB,MATCH($Z50,TAB!$1:$1,0)-6,FALSE),"")</f>
        <v/>
      </c>
      <c r="AG50" s="15" t="str">
        <f t="shared" si="16"/>
        <v/>
      </c>
      <c r="AH50" s="14" t="str">
        <f>IFERROR(VLOOKUP(AG50,INSTRUCTION!$I$1:$J$101,2),"")</f>
        <v/>
      </c>
      <c r="AI50" s="15" t="str">
        <f t="shared" si="35"/>
        <v/>
      </c>
      <c r="AJ50" s="15" t="str">
        <f>IF(C50=0,"",TAB!G50)</f>
        <v/>
      </c>
      <c r="AK50" s="15" t="str">
        <f>IFERROR(VLOOKUP(AJ50,INSTRUCTION!$D$2:$E$18,2,FALSE),"")</f>
        <v/>
      </c>
      <c r="AL50" s="15" t="str">
        <f t="shared" si="17"/>
        <v/>
      </c>
      <c r="AM50" s="15" t="str">
        <f>IFERROR(VLOOKUP($G50,TAB!$J:$BB,MATCH($AJ50,TAB!$1:$1,0)-9,FALSE),"")</f>
        <v/>
      </c>
      <c r="AN50" s="15" t="str">
        <f>IF(AM50="AB",IFERROR(VLOOKUP($G50,TAB!$J:$BB,MATCH($AJ50,TAB!$1:$1,0)-8,FALSE),""),"NA")</f>
        <v>NA</v>
      </c>
      <c r="AO50" s="15" t="str">
        <f>IFERROR(VLOOKUP($G50,TAB!$J:$BB,MATCH($AJ50,TAB!$1:$1,0)-7,FALSE),"")</f>
        <v/>
      </c>
      <c r="AP50" s="15" t="str">
        <f>IFERROR(VLOOKUP($G50,TAB!$J:$BB,MATCH($AJ50,TAB!$1:$1,0)-6,FALSE),"")</f>
        <v/>
      </c>
      <c r="AQ50" s="15" t="str">
        <f t="shared" si="4"/>
        <v/>
      </c>
      <c r="AR50" s="14" t="str">
        <f>IFERROR(VLOOKUP(AQ50,INSTRUCTION!$I$1:$J$101,2),"")</f>
        <v/>
      </c>
      <c r="AS50" s="15" t="str">
        <f t="shared" si="36"/>
        <v/>
      </c>
      <c r="AT50" s="15" t="str">
        <f>IF(C50=0,"",TAB!H50)</f>
        <v/>
      </c>
      <c r="AU50" s="15" t="str">
        <f>IFERROR(VLOOKUP(AT50,INSTRUCTION!$D$2:$E$18,2,FALSE),"")</f>
        <v/>
      </c>
      <c r="AV50" s="15" t="str">
        <f t="shared" si="18"/>
        <v/>
      </c>
      <c r="AW50" s="15" t="str">
        <f>IFERROR(VLOOKUP($G50,TAB!$J:$BB,MATCH($AT50,TAB!$1:$1,0)-9,FALSE),"")</f>
        <v/>
      </c>
      <c r="AX50" s="15" t="str">
        <f>IF(AW50="AB",IFERROR(VLOOKUP($G50,TAB!$J:$BB,MATCH($AT50,TAB!$1:$1,0)-8,FALSE),""),"NA")</f>
        <v>NA</v>
      </c>
      <c r="AY50" s="15" t="str">
        <f>IFERROR(VLOOKUP($G50,TAB!$J:$BB,MATCH($AT50,TAB!$1:$1,0)-7,FALSE),"")</f>
        <v/>
      </c>
      <c r="AZ50" s="15" t="str">
        <f>IFERROR(VLOOKUP($G50,TAB!$J:$BB,MATCH($AT50,TAB!$1:$1,0)-6,FALSE),"")</f>
        <v/>
      </c>
      <c r="BA50" s="15" t="str">
        <f t="shared" si="19"/>
        <v/>
      </c>
      <c r="BB50" s="14" t="str">
        <f>IFERROR(VLOOKUP(BA50,INSTRUCTION!$I$1:$J$101,2),"")</f>
        <v/>
      </c>
      <c r="BC50" s="15" t="str">
        <f t="shared" si="37"/>
        <v/>
      </c>
      <c r="BD50" s="15" t="str">
        <f>IF(C50=0,"",TAB!I50)</f>
        <v/>
      </c>
      <c r="BE50" s="15" t="str">
        <f>IFERROR(VLOOKUP(BD50,INSTRUCTION!$D$2:$E$18,2,FALSE),"")</f>
        <v/>
      </c>
      <c r="BF50" s="15" t="str">
        <f t="shared" si="20"/>
        <v/>
      </c>
      <c r="BG50" s="15" t="str">
        <f>IFERROR(VLOOKUP($G50,TAB!$J:$BB,MATCH($BD50,TAB!$1:$1,0)-9,FALSE),"")</f>
        <v/>
      </c>
      <c r="BH50" s="15" t="str">
        <f>IF(BG50="AB",IFERROR(VLOOKUP($G50,TAB!$J:$BB,MATCH($BD50,TAB!$1:$1,0)-8,FALSE),""),"NA")</f>
        <v>NA</v>
      </c>
      <c r="BI50" s="15" t="str">
        <f>IFERROR(VLOOKUP($G50,TAB!$J:$BB,MATCH($BD50,TAB!$1:$1,0)-7,FALSE),"")</f>
        <v/>
      </c>
      <c r="BJ50" s="15" t="str">
        <f>IFERROR(VLOOKUP($G50,TAB!$J:$BB,MATCH($BD50,TAB!$1:$1,0)-6,FALSE),"")</f>
        <v/>
      </c>
      <c r="BK50" s="15" t="str">
        <f t="shared" si="21"/>
        <v/>
      </c>
      <c r="BL50" s="14" t="str">
        <f>IFERROR(VLOOKUP(BK50,INSTRUCTION!$I$1:$J$101,2),"")</f>
        <v/>
      </c>
      <c r="BM50" s="15" t="str">
        <f t="shared" si="38"/>
        <v/>
      </c>
      <c r="BN50" s="15" t="str">
        <f t="shared" si="22"/>
        <v/>
      </c>
      <c r="BO50" s="15" t="str">
        <f>IFERROR(SUMPRODUCT(LARGE((J50,S50,AC50,AM50,AW50,BG50),{1,2,3,4,5})),"")</f>
        <v/>
      </c>
      <c r="BP50" s="15" t="str">
        <f>IFERROR(SUMPRODUCT(LARGE((K50,U50,AE50,AO50,AY50,BI50),{1,2,3,4,5})),"")</f>
        <v/>
      </c>
      <c r="BQ50" s="15" t="str">
        <f>IF(BP50=0,"N.A.",IFERROR(SUMPRODUCT(LARGE((N50,W50,AG50,AQ50,BA50,BK50),{1,2,3,4,5})),""))</f>
        <v/>
      </c>
      <c r="BR50" s="15" t="str">
        <f t="shared" si="23"/>
        <v/>
      </c>
      <c r="BS50" s="15" t="str">
        <f t="shared" si="24"/>
        <v/>
      </c>
      <c r="BT50" s="15" t="str">
        <f t="shared" si="25"/>
        <v>N.A.</v>
      </c>
      <c r="BU50" s="15" t="str">
        <f t="shared" si="26"/>
        <v>N.A.</v>
      </c>
      <c r="BV50" s="15" t="str">
        <f t="shared" si="8"/>
        <v>N.A.</v>
      </c>
      <c r="BW50" s="34" t="str">
        <f t="shared" si="27"/>
        <v>N.A.</v>
      </c>
      <c r="BX50" s="15" t="str">
        <f t="shared" si="9"/>
        <v>N.A.</v>
      </c>
      <c r="BY50" s="15" t="str">
        <f t="shared" si="28"/>
        <v>N.A.</v>
      </c>
      <c r="BZ50" s="15" t="str">
        <f t="shared" si="31"/>
        <v>FAILED</v>
      </c>
      <c r="CA50" s="20" t="str">
        <f t="shared" si="29"/>
        <v/>
      </c>
      <c r="CB50" s="16">
        <f t="shared" si="30"/>
        <v>0</v>
      </c>
    </row>
    <row r="51" spans="1:80" x14ac:dyDescent="0.3">
      <c r="A51" s="49">
        <v>49</v>
      </c>
      <c r="B51" s="15">
        <f>TAB!A51</f>
        <v>0</v>
      </c>
      <c r="C51" s="15">
        <f>TAB!B51</f>
        <v>0</v>
      </c>
      <c r="D51" s="14" t="str">
        <f>IF(C51=0,"",TAB!C51)</f>
        <v/>
      </c>
      <c r="E51" s="14" t="str">
        <f>IF(C51=0,"",TAB!D51)</f>
        <v/>
      </c>
      <c r="F51" s="36" t="str">
        <f>IF(C51=0,"",TAB!E51)</f>
        <v/>
      </c>
      <c r="G51" s="14" t="str">
        <f>IF(C51=0,"",TAB!J51)</f>
        <v/>
      </c>
      <c r="H51" s="15" t="str">
        <f t="shared" si="10"/>
        <v/>
      </c>
      <c r="I51" s="15" t="str">
        <f t="shared" si="32"/>
        <v/>
      </c>
      <c r="J51" s="15" t="str">
        <f>IFERROR(VLOOKUP($G51,TAB!$J:$BB,2,FALSE),"")</f>
        <v/>
      </c>
      <c r="K51" s="15" t="str">
        <f>IF(J51="AB",IFERROR(VLOOKUP($G51,TAB!$J:$BB,3,FALSE),""),"NA")</f>
        <v>NA</v>
      </c>
      <c r="L51" s="15" t="str">
        <f>IFERROR(VLOOKUP($G51,TAB!$J:$BB,4,FALSE),"")</f>
        <v/>
      </c>
      <c r="M51" s="15" t="str">
        <f>IFERROR(VLOOKUP($G51,TAB!$J:$BB,5,FALSE),"")</f>
        <v/>
      </c>
      <c r="N51" s="15" t="str">
        <f t="shared" si="0"/>
        <v/>
      </c>
      <c r="O51" s="14" t="str">
        <f>IFERROR(VLOOKUP(N51,INSTRUCTION!$I$1:$J$101,2),"")</f>
        <v/>
      </c>
      <c r="P51" s="15" t="str">
        <f t="shared" si="33"/>
        <v/>
      </c>
      <c r="Q51" s="15" t="str">
        <f t="shared" si="12"/>
        <v/>
      </c>
      <c r="R51" s="15" t="str">
        <f t="shared" si="13"/>
        <v/>
      </c>
      <c r="S51" s="15" t="str">
        <f>IFERROR(VLOOKUP($G51,TAB!$J:$BB,6,FALSE),"")</f>
        <v/>
      </c>
      <c r="T51" s="15" t="str">
        <f>IF(S51="AB",IFERROR(VLOOKUP($G51,TAB!$J:$BB,7,FALSE),""),"NA")</f>
        <v>NA</v>
      </c>
      <c r="U51" s="15" t="str">
        <f>IFERROR(VLOOKUP($G51,TAB!$J:$BB,8,FALSE),"")</f>
        <v/>
      </c>
      <c r="V51" s="15" t="str">
        <f>IFERROR(VLOOKUP($G51,TAB!$J:$BB,9,FALSE),"")</f>
        <v/>
      </c>
      <c r="W51" s="15" t="str">
        <f t="shared" si="14"/>
        <v/>
      </c>
      <c r="X51" s="14" t="str">
        <f>IFERROR(VLOOKUP(W51,INSTRUCTION!$I$1:$J$101,2),"")</f>
        <v/>
      </c>
      <c r="Y51" s="15" t="str">
        <f t="shared" si="34"/>
        <v/>
      </c>
      <c r="Z51" s="14" t="str">
        <f>IF(C51=0,"",TAB!F51)</f>
        <v/>
      </c>
      <c r="AA51" s="15" t="str">
        <f>IFERROR(VLOOKUP(Z51,INSTRUCTION!$D$2:$E$18,2,FALSE),"")</f>
        <v/>
      </c>
      <c r="AB51" s="15" t="str">
        <f t="shared" si="15"/>
        <v/>
      </c>
      <c r="AC51" s="15" t="str">
        <f>IFERROR(VLOOKUP($G51,TAB!$J:$BB,MATCH($Z51,TAB!$1:$1,0)-9,FALSE),"")</f>
        <v/>
      </c>
      <c r="AD51" s="15" t="str">
        <f>IF(AC51="AB",IFERROR(VLOOKUP($G51,TAB!$J:$BB,MATCH($Z51,TAB!$1:$1,0)-8,FALSE),""),"NA")</f>
        <v>NA</v>
      </c>
      <c r="AE51" s="15" t="str">
        <f>IFERROR(VLOOKUP($G51,TAB!$J:$BB,MATCH($Z51,TAB!$1:$1,0)-7,FALSE),"")</f>
        <v/>
      </c>
      <c r="AF51" s="15" t="str">
        <f>IFERROR(VLOOKUP($G51,TAB!$J:$BB,MATCH($Z51,TAB!$1:$1,0)-6,FALSE),"")</f>
        <v/>
      </c>
      <c r="AG51" s="15" t="str">
        <f t="shared" si="16"/>
        <v/>
      </c>
      <c r="AH51" s="14" t="str">
        <f>IFERROR(VLOOKUP(AG51,INSTRUCTION!$I$1:$J$101,2),"")</f>
        <v/>
      </c>
      <c r="AI51" s="15" t="str">
        <f t="shared" si="35"/>
        <v/>
      </c>
      <c r="AJ51" s="15" t="str">
        <f>IF(C51=0,"",TAB!G51)</f>
        <v/>
      </c>
      <c r="AK51" s="15" t="str">
        <f>IFERROR(VLOOKUP(AJ51,INSTRUCTION!$D$2:$E$18,2,FALSE),"")</f>
        <v/>
      </c>
      <c r="AL51" s="15" t="str">
        <f t="shared" si="17"/>
        <v/>
      </c>
      <c r="AM51" s="15" t="str">
        <f>IFERROR(VLOOKUP($G51,TAB!$J:$BB,MATCH($AJ51,TAB!$1:$1,0)-9,FALSE),"")</f>
        <v/>
      </c>
      <c r="AN51" s="15" t="str">
        <f>IF(AM51="AB",IFERROR(VLOOKUP($G51,TAB!$J:$BB,MATCH($AJ51,TAB!$1:$1,0)-8,FALSE),""),"NA")</f>
        <v>NA</v>
      </c>
      <c r="AO51" s="15" t="str">
        <f>IFERROR(VLOOKUP($G51,TAB!$J:$BB,MATCH($AJ51,TAB!$1:$1,0)-7,FALSE),"")</f>
        <v/>
      </c>
      <c r="AP51" s="15" t="str">
        <f>IFERROR(VLOOKUP($G51,TAB!$J:$BB,MATCH($AJ51,TAB!$1:$1,0)-6,FALSE),"")</f>
        <v/>
      </c>
      <c r="AQ51" s="15" t="str">
        <f t="shared" si="4"/>
        <v/>
      </c>
      <c r="AR51" s="14" t="str">
        <f>IFERROR(VLOOKUP(AQ51,INSTRUCTION!$I$1:$J$101,2),"")</f>
        <v/>
      </c>
      <c r="AS51" s="15" t="str">
        <f t="shared" si="36"/>
        <v/>
      </c>
      <c r="AT51" s="15" t="str">
        <f>IF(C51=0,"",TAB!H51)</f>
        <v/>
      </c>
      <c r="AU51" s="15" t="str">
        <f>IFERROR(VLOOKUP(AT51,INSTRUCTION!$D$2:$E$18,2,FALSE),"")</f>
        <v/>
      </c>
      <c r="AV51" s="15" t="str">
        <f t="shared" si="18"/>
        <v/>
      </c>
      <c r="AW51" s="15" t="str">
        <f>IFERROR(VLOOKUP($G51,TAB!$J:$BB,MATCH($AT51,TAB!$1:$1,0)-9,FALSE),"")</f>
        <v/>
      </c>
      <c r="AX51" s="15" t="str">
        <f>IF(AW51="AB",IFERROR(VLOOKUP($G51,TAB!$J:$BB,MATCH($AT51,TAB!$1:$1,0)-8,FALSE),""),"NA")</f>
        <v>NA</v>
      </c>
      <c r="AY51" s="15" t="str">
        <f>IFERROR(VLOOKUP($G51,TAB!$J:$BB,MATCH($AT51,TAB!$1:$1,0)-7,FALSE),"")</f>
        <v/>
      </c>
      <c r="AZ51" s="15" t="str">
        <f>IFERROR(VLOOKUP($G51,TAB!$J:$BB,MATCH($AT51,TAB!$1:$1,0)-6,FALSE),"")</f>
        <v/>
      </c>
      <c r="BA51" s="15" t="str">
        <f t="shared" si="19"/>
        <v/>
      </c>
      <c r="BB51" s="14" t="str">
        <f>IFERROR(VLOOKUP(BA51,INSTRUCTION!$I$1:$J$101,2),"")</f>
        <v/>
      </c>
      <c r="BC51" s="15" t="str">
        <f t="shared" si="37"/>
        <v/>
      </c>
      <c r="BD51" s="15" t="str">
        <f>IF(C51=0,"",TAB!I51)</f>
        <v/>
      </c>
      <c r="BE51" s="15" t="str">
        <f>IFERROR(VLOOKUP(BD51,INSTRUCTION!$D$2:$E$18,2,FALSE),"")</f>
        <v/>
      </c>
      <c r="BF51" s="15" t="str">
        <f t="shared" si="20"/>
        <v/>
      </c>
      <c r="BG51" s="15" t="str">
        <f>IFERROR(VLOOKUP($G51,TAB!$J:$BB,MATCH($BD51,TAB!$1:$1,0)-9,FALSE),"")</f>
        <v/>
      </c>
      <c r="BH51" s="15" t="str">
        <f>IF(BG51="AB",IFERROR(VLOOKUP($G51,TAB!$J:$BB,MATCH($BD51,TAB!$1:$1,0)-8,FALSE),""),"NA")</f>
        <v>NA</v>
      </c>
      <c r="BI51" s="15" t="str">
        <f>IFERROR(VLOOKUP($G51,TAB!$J:$BB,MATCH($BD51,TAB!$1:$1,0)-7,FALSE),"")</f>
        <v/>
      </c>
      <c r="BJ51" s="15" t="str">
        <f>IFERROR(VLOOKUP($G51,TAB!$J:$BB,MATCH($BD51,TAB!$1:$1,0)-6,FALSE),"")</f>
        <v/>
      </c>
      <c r="BK51" s="15" t="str">
        <f t="shared" si="21"/>
        <v/>
      </c>
      <c r="BL51" s="14" t="str">
        <f>IFERROR(VLOOKUP(BK51,INSTRUCTION!$I$1:$J$101,2),"")</f>
        <v/>
      </c>
      <c r="BM51" s="15" t="str">
        <f t="shared" si="38"/>
        <v/>
      </c>
      <c r="BN51" s="15" t="str">
        <f t="shared" si="22"/>
        <v/>
      </c>
      <c r="BO51" s="15" t="str">
        <f>IFERROR(SUMPRODUCT(LARGE((J51,S51,AC51,AM51,AW51,BG51),{1,2,3,4,5})),"")</f>
        <v/>
      </c>
      <c r="BP51" s="15" t="str">
        <f>IFERROR(SUMPRODUCT(LARGE((K51,U51,AE51,AO51,AY51,BI51),{1,2,3,4,5})),"")</f>
        <v/>
      </c>
      <c r="BQ51" s="15" t="str">
        <f>IF(BP51=0,"N.A.",IFERROR(SUMPRODUCT(LARGE((N51,W51,AG51,AQ51,BA51,BK51),{1,2,3,4,5})),""))</f>
        <v/>
      </c>
      <c r="BR51" s="15" t="str">
        <f t="shared" si="23"/>
        <v/>
      </c>
      <c r="BS51" s="15" t="str">
        <f t="shared" si="24"/>
        <v/>
      </c>
      <c r="BT51" s="15" t="str">
        <f t="shared" si="25"/>
        <v>N.A.</v>
      </c>
      <c r="BU51" s="15" t="str">
        <f t="shared" si="26"/>
        <v>N.A.</v>
      </c>
      <c r="BV51" s="15" t="str">
        <f t="shared" si="8"/>
        <v>N.A.</v>
      </c>
      <c r="BW51" s="34" t="str">
        <f t="shared" si="27"/>
        <v>N.A.</v>
      </c>
      <c r="BX51" s="15" t="str">
        <f t="shared" si="9"/>
        <v>N.A.</v>
      </c>
      <c r="BY51" s="15" t="str">
        <f t="shared" si="28"/>
        <v>N.A.</v>
      </c>
      <c r="BZ51" s="15" t="str">
        <f t="shared" si="31"/>
        <v>FAILED</v>
      </c>
      <c r="CA51" s="20" t="str">
        <f t="shared" si="29"/>
        <v/>
      </c>
      <c r="CB51" s="16">
        <f t="shared" si="30"/>
        <v>0</v>
      </c>
    </row>
    <row r="52" spans="1:80" x14ac:dyDescent="0.3">
      <c r="A52" s="49">
        <v>50</v>
      </c>
      <c r="B52" s="15">
        <f>TAB!A52</f>
        <v>0</v>
      </c>
      <c r="C52" s="15">
        <f>TAB!B52</f>
        <v>0</v>
      </c>
      <c r="D52" s="14" t="str">
        <f>IF(C52=0,"",TAB!C52)</f>
        <v/>
      </c>
      <c r="E52" s="14" t="str">
        <f>IF(C52=0,"",TAB!D52)</f>
        <v/>
      </c>
      <c r="F52" s="36" t="str">
        <f>IF(C52=0,"",TAB!E52)</f>
        <v/>
      </c>
      <c r="G52" s="14" t="str">
        <f>IF(C52=0,"",TAB!J52)</f>
        <v/>
      </c>
      <c r="H52" s="15" t="str">
        <f t="shared" si="10"/>
        <v/>
      </c>
      <c r="I52" s="15" t="str">
        <f t="shared" si="32"/>
        <v/>
      </c>
      <c r="J52" s="15" t="str">
        <f>IFERROR(VLOOKUP($G52,TAB!$J:$BB,2,FALSE),"")</f>
        <v/>
      </c>
      <c r="K52" s="15" t="str">
        <f>IF(J52="AB",IFERROR(VLOOKUP($G52,TAB!$J:$BB,3,FALSE),""),"NA")</f>
        <v>NA</v>
      </c>
      <c r="L52" s="15" t="str">
        <f>IFERROR(VLOOKUP($G52,TAB!$J:$BB,4,FALSE),"")</f>
        <v/>
      </c>
      <c r="M52" s="15" t="str">
        <f>IFERROR(VLOOKUP($G52,TAB!$J:$BB,5,FALSE),"")</f>
        <v/>
      </c>
      <c r="N52" s="15" t="str">
        <f t="shared" si="0"/>
        <v/>
      </c>
      <c r="O52" s="14" t="str">
        <f>IFERROR(VLOOKUP(N52,INSTRUCTION!$I$1:$J$101,2),"")</f>
        <v/>
      </c>
      <c r="P52" s="15" t="str">
        <f t="shared" si="33"/>
        <v/>
      </c>
      <c r="Q52" s="15" t="str">
        <f t="shared" si="12"/>
        <v/>
      </c>
      <c r="R52" s="15" t="str">
        <f t="shared" si="13"/>
        <v/>
      </c>
      <c r="S52" s="15" t="str">
        <f>IFERROR(VLOOKUP($G52,TAB!$J:$BB,6,FALSE),"")</f>
        <v/>
      </c>
      <c r="T52" s="15" t="str">
        <f>IF(S52="AB",IFERROR(VLOOKUP($G52,TAB!$J:$BB,7,FALSE),""),"NA")</f>
        <v>NA</v>
      </c>
      <c r="U52" s="15" t="str">
        <f>IFERROR(VLOOKUP($G52,TAB!$J:$BB,8,FALSE),"")</f>
        <v/>
      </c>
      <c r="V52" s="15" t="str">
        <f>IFERROR(VLOOKUP($G52,TAB!$J:$BB,9,FALSE),"")</f>
        <v/>
      </c>
      <c r="W52" s="15" t="str">
        <f t="shared" si="14"/>
        <v/>
      </c>
      <c r="X52" s="14" t="str">
        <f>IFERROR(VLOOKUP(W52,INSTRUCTION!$I$1:$J$101,2),"")</f>
        <v/>
      </c>
      <c r="Y52" s="15" t="str">
        <f t="shared" si="34"/>
        <v/>
      </c>
      <c r="Z52" s="14" t="str">
        <f>IF(C52=0,"",TAB!F52)</f>
        <v/>
      </c>
      <c r="AA52" s="15" t="str">
        <f>IFERROR(VLOOKUP(Z52,INSTRUCTION!$D$2:$E$18,2,FALSE),"")</f>
        <v/>
      </c>
      <c r="AB52" s="15" t="str">
        <f t="shared" si="15"/>
        <v/>
      </c>
      <c r="AC52" s="15" t="str">
        <f>IFERROR(VLOOKUP($G52,TAB!$J:$BB,MATCH($Z52,TAB!$1:$1,0)-9,FALSE),"")</f>
        <v/>
      </c>
      <c r="AD52" s="15" t="str">
        <f>IF(AC52="AB",IFERROR(VLOOKUP($G52,TAB!$J:$BB,MATCH($Z52,TAB!$1:$1,0)-8,FALSE),""),"NA")</f>
        <v>NA</v>
      </c>
      <c r="AE52" s="15" t="str">
        <f>IFERROR(VLOOKUP($G52,TAB!$J:$BB,MATCH($Z52,TAB!$1:$1,0)-7,FALSE),"")</f>
        <v/>
      </c>
      <c r="AF52" s="15" t="str">
        <f>IFERROR(VLOOKUP($G52,TAB!$J:$BB,MATCH($Z52,TAB!$1:$1,0)-6,FALSE),"")</f>
        <v/>
      </c>
      <c r="AG52" s="15" t="str">
        <f t="shared" si="16"/>
        <v/>
      </c>
      <c r="AH52" s="14" t="str">
        <f>IFERROR(VLOOKUP(AG52,INSTRUCTION!$I$1:$J$101,2),"")</f>
        <v/>
      </c>
      <c r="AI52" s="15" t="str">
        <f t="shared" si="35"/>
        <v/>
      </c>
      <c r="AJ52" s="15" t="str">
        <f>IF(C52=0,"",TAB!G52)</f>
        <v/>
      </c>
      <c r="AK52" s="15" t="str">
        <f>IFERROR(VLOOKUP(AJ52,INSTRUCTION!$D$2:$E$18,2,FALSE),"")</f>
        <v/>
      </c>
      <c r="AL52" s="15" t="str">
        <f t="shared" si="17"/>
        <v/>
      </c>
      <c r="AM52" s="15" t="str">
        <f>IFERROR(VLOOKUP($G52,TAB!$J:$BB,MATCH($AJ52,TAB!$1:$1,0)-9,FALSE),"")</f>
        <v/>
      </c>
      <c r="AN52" s="15" t="str">
        <f>IF(AM52="AB",IFERROR(VLOOKUP($G52,TAB!$J:$BB,MATCH($AJ52,TAB!$1:$1,0)-8,FALSE),""),"NA")</f>
        <v>NA</v>
      </c>
      <c r="AO52" s="15" t="str">
        <f>IFERROR(VLOOKUP($G52,TAB!$J:$BB,MATCH($AJ52,TAB!$1:$1,0)-7,FALSE),"")</f>
        <v/>
      </c>
      <c r="AP52" s="15" t="str">
        <f>IFERROR(VLOOKUP($G52,TAB!$J:$BB,MATCH($AJ52,TAB!$1:$1,0)-6,FALSE),"")</f>
        <v/>
      </c>
      <c r="AQ52" s="15" t="str">
        <f t="shared" si="4"/>
        <v/>
      </c>
      <c r="AR52" s="14" t="str">
        <f>IFERROR(VLOOKUP(AQ52,INSTRUCTION!$I$1:$J$101,2),"")</f>
        <v/>
      </c>
      <c r="AS52" s="15" t="str">
        <f t="shared" si="36"/>
        <v/>
      </c>
      <c r="AT52" s="15" t="str">
        <f>IF(C52=0,"",TAB!H52)</f>
        <v/>
      </c>
      <c r="AU52" s="15" t="str">
        <f>IFERROR(VLOOKUP(AT52,INSTRUCTION!$D$2:$E$18,2,FALSE),"")</f>
        <v/>
      </c>
      <c r="AV52" s="15" t="str">
        <f t="shared" si="18"/>
        <v/>
      </c>
      <c r="AW52" s="15" t="str">
        <f>IFERROR(VLOOKUP($G52,TAB!$J:$BB,MATCH($AT52,TAB!$1:$1,0)-9,FALSE),"")</f>
        <v/>
      </c>
      <c r="AX52" s="15" t="str">
        <f>IF(AW52="AB",IFERROR(VLOOKUP($G52,TAB!$J:$BB,MATCH($AT52,TAB!$1:$1,0)-8,FALSE),""),"NA")</f>
        <v>NA</v>
      </c>
      <c r="AY52" s="15" t="str">
        <f>IFERROR(VLOOKUP($G52,TAB!$J:$BB,MATCH($AT52,TAB!$1:$1,0)-7,FALSE),"")</f>
        <v/>
      </c>
      <c r="AZ52" s="15" t="str">
        <f>IFERROR(VLOOKUP($G52,TAB!$J:$BB,MATCH($AT52,TAB!$1:$1,0)-6,FALSE),"")</f>
        <v/>
      </c>
      <c r="BA52" s="15" t="str">
        <f t="shared" si="19"/>
        <v/>
      </c>
      <c r="BB52" s="14" t="str">
        <f>IFERROR(VLOOKUP(BA52,INSTRUCTION!$I$1:$J$101,2),"")</f>
        <v/>
      </c>
      <c r="BC52" s="15" t="str">
        <f t="shared" si="37"/>
        <v/>
      </c>
      <c r="BD52" s="15" t="str">
        <f>IF(C52=0,"",TAB!I52)</f>
        <v/>
      </c>
      <c r="BE52" s="15" t="str">
        <f>IFERROR(VLOOKUP(BD52,INSTRUCTION!$D$2:$E$18,2,FALSE),"")</f>
        <v/>
      </c>
      <c r="BF52" s="15" t="str">
        <f t="shared" si="20"/>
        <v/>
      </c>
      <c r="BG52" s="15" t="str">
        <f>IFERROR(VLOOKUP($G52,TAB!$J:$BB,MATCH($BD52,TAB!$1:$1,0)-9,FALSE),"")</f>
        <v/>
      </c>
      <c r="BH52" s="15" t="str">
        <f>IF(BG52="AB",IFERROR(VLOOKUP($G52,TAB!$J:$BB,MATCH($BD52,TAB!$1:$1,0)-8,FALSE),""),"NA")</f>
        <v>NA</v>
      </c>
      <c r="BI52" s="15" t="str">
        <f>IFERROR(VLOOKUP($G52,TAB!$J:$BB,MATCH($BD52,TAB!$1:$1,0)-7,FALSE),"")</f>
        <v/>
      </c>
      <c r="BJ52" s="15" t="str">
        <f>IFERROR(VLOOKUP($G52,TAB!$J:$BB,MATCH($BD52,TAB!$1:$1,0)-6,FALSE),"")</f>
        <v/>
      </c>
      <c r="BK52" s="15" t="str">
        <f t="shared" si="21"/>
        <v/>
      </c>
      <c r="BL52" s="14" t="str">
        <f>IFERROR(VLOOKUP(BK52,INSTRUCTION!$I$1:$J$101,2),"")</f>
        <v/>
      </c>
      <c r="BM52" s="15" t="str">
        <f t="shared" si="38"/>
        <v/>
      </c>
      <c r="BN52" s="15" t="str">
        <f t="shared" si="22"/>
        <v/>
      </c>
      <c r="BO52" s="15" t="str">
        <f>IFERROR(SUMPRODUCT(LARGE((J52,S52,AC52,AM52,AW52,BG52),{1,2,3,4,5})),"")</f>
        <v/>
      </c>
      <c r="BP52" s="15" t="str">
        <f>IFERROR(SUMPRODUCT(LARGE((K52,U52,AE52,AO52,AY52,BI52),{1,2,3,4,5})),"")</f>
        <v/>
      </c>
      <c r="BQ52" s="15" t="str">
        <f>IF(BP52=0,"N.A.",IFERROR(SUMPRODUCT(LARGE((N52,W52,AG52,AQ52,BA52,BK52),{1,2,3,4,5})),""))</f>
        <v/>
      </c>
      <c r="BR52" s="15" t="str">
        <f t="shared" si="23"/>
        <v/>
      </c>
      <c r="BS52" s="15" t="str">
        <f t="shared" si="24"/>
        <v/>
      </c>
      <c r="BT52" s="15" t="str">
        <f t="shared" si="25"/>
        <v>N.A.</v>
      </c>
      <c r="BU52" s="15" t="str">
        <f t="shared" si="26"/>
        <v>N.A.</v>
      </c>
      <c r="BV52" s="15" t="str">
        <f t="shared" si="8"/>
        <v>N.A.</v>
      </c>
      <c r="BW52" s="34" t="str">
        <f t="shared" si="27"/>
        <v>N.A.</v>
      </c>
      <c r="BX52" s="15" t="str">
        <f t="shared" si="9"/>
        <v>N.A.</v>
      </c>
      <c r="BY52" s="15" t="str">
        <f t="shared" si="28"/>
        <v>N.A.</v>
      </c>
      <c r="BZ52" s="15" t="str">
        <f t="shared" si="31"/>
        <v>FAILED</v>
      </c>
      <c r="CA52" s="20" t="str">
        <f t="shared" si="29"/>
        <v/>
      </c>
      <c r="CB52" s="16">
        <f t="shared" si="30"/>
        <v>0</v>
      </c>
    </row>
    <row r="53" spans="1:80" x14ac:dyDescent="0.3">
      <c r="A53" s="49">
        <v>51</v>
      </c>
      <c r="B53" s="15">
        <f>TAB!A53</f>
        <v>0</v>
      </c>
      <c r="C53" s="15">
        <f>TAB!B53</f>
        <v>0</v>
      </c>
      <c r="D53" s="14" t="str">
        <f>IF(C53=0,"",TAB!C53)</f>
        <v/>
      </c>
      <c r="E53" s="14" t="str">
        <f>IF(C53=0,"",TAB!D53)</f>
        <v/>
      </c>
      <c r="F53" s="36" t="str">
        <f>IF(C53=0,"",TAB!E53)</f>
        <v/>
      </c>
      <c r="G53" s="14" t="str">
        <f>IF(C53=0,"",TAB!J53)</f>
        <v/>
      </c>
      <c r="H53" s="15" t="str">
        <f t="shared" si="10"/>
        <v/>
      </c>
      <c r="I53" s="15" t="str">
        <f t="shared" si="32"/>
        <v/>
      </c>
      <c r="J53" s="15" t="str">
        <f>IFERROR(VLOOKUP($G53,TAB!$J:$BB,2,FALSE),"")</f>
        <v/>
      </c>
      <c r="K53" s="15" t="str">
        <f>IF(J53="AB",IFERROR(VLOOKUP($G53,TAB!$J:$BB,3,FALSE),""),"NA")</f>
        <v>NA</v>
      </c>
      <c r="L53" s="15" t="str">
        <f>IFERROR(VLOOKUP($G53,TAB!$J:$BB,4,FALSE),"")</f>
        <v/>
      </c>
      <c r="M53" s="15" t="str">
        <f>IFERROR(VLOOKUP($G53,TAB!$J:$BB,5,FALSE),"")</f>
        <v/>
      </c>
      <c r="N53" s="15" t="str">
        <f t="shared" si="0"/>
        <v/>
      </c>
      <c r="O53" s="14" t="str">
        <f>IFERROR(VLOOKUP(N53,INSTRUCTION!$I$1:$J$101,2),"")</f>
        <v/>
      </c>
      <c r="P53" s="15" t="str">
        <f t="shared" si="33"/>
        <v/>
      </c>
      <c r="Q53" s="15" t="str">
        <f t="shared" si="12"/>
        <v/>
      </c>
      <c r="R53" s="15" t="str">
        <f t="shared" si="13"/>
        <v/>
      </c>
      <c r="S53" s="15" t="str">
        <f>IFERROR(VLOOKUP($G53,TAB!$J:$BB,6,FALSE),"")</f>
        <v/>
      </c>
      <c r="T53" s="15" t="str">
        <f>IF(S53="AB",IFERROR(VLOOKUP($G53,TAB!$J:$BB,7,FALSE),""),"NA")</f>
        <v>NA</v>
      </c>
      <c r="U53" s="15" t="str">
        <f>IFERROR(VLOOKUP($G53,TAB!$J:$BB,8,FALSE),"")</f>
        <v/>
      </c>
      <c r="V53" s="15" t="str">
        <f>IFERROR(VLOOKUP($G53,TAB!$J:$BB,9,FALSE),"")</f>
        <v/>
      </c>
      <c r="W53" s="15" t="str">
        <f t="shared" si="14"/>
        <v/>
      </c>
      <c r="X53" s="14" t="str">
        <f>IFERROR(VLOOKUP(W53,INSTRUCTION!$I$1:$J$101,2),"")</f>
        <v/>
      </c>
      <c r="Y53" s="15" t="str">
        <f t="shared" si="34"/>
        <v/>
      </c>
      <c r="Z53" s="14" t="str">
        <f>IF(C53=0,"",TAB!F53)</f>
        <v/>
      </c>
      <c r="AA53" s="15" t="str">
        <f>IFERROR(VLOOKUP(Z53,INSTRUCTION!$D$2:$E$18,2,FALSE),"")</f>
        <v/>
      </c>
      <c r="AB53" s="15" t="str">
        <f t="shared" si="15"/>
        <v/>
      </c>
      <c r="AC53" s="15" t="str">
        <f>IFERROR(VLOOKUP($G53,TAB!$J:$BB,MATCH($Z53,TAB!$1:$1,0)-9,FALSE),"")</f>
        <v/>
      </c>
      <c r="AD53" s="15" t="str">
        <f>IF(AC53="AB",IFERROR(VLOOKUP($G53,TAB!$J:$BB,MATCH($Z53,TAB!$1:$1,0)-8,FALSE),""),"NA")</f>
        <v>NA</v>
      </c>
      <c r="AE53" s="15" t="str">
        <f>IFERROR(VLOOKUP($G53,TAB!$J:$BB,MATCH($Z53,TAB!$1:$1,0)-7,FALSE),"")</f>
        <v/>
      </c>
      <c r="AF53" s="15" t="str">
        <f>IFERROR(VLOOKUP($G53,TAB!$J:$BB,MATCH($Z53,TAB!$1:$1,0)-6,FALSE),"")</f>
        <v/>
      </c>
      <c r="AG53" s="15" t="str">
        <f t="shared" si="16"/>
        <v/>
      </c>
      <c r="AH53" s="14" t="str">
        <f>IFERROR(VLOOKUP(AG53,INSTRUCTION!$I$1:$J$101,2),"")</f>
        <v/>
      </c>
      <c r="AI53" s="15" t="str">
        <f t="shared" si="35"/>
        <v/>
      </c>
      <c r="AJ53" s="15" t="str">
        <f>IF(C53=0,"",TAB!G53)</f>
        <v/>
      </c>
      <c r="AK53" s="15" t="str">
        <f>IFERROR(VLOOKUP(AJ53,INSTRUCTION!$D$2:$E$18,2,FALSE),"")</f>
        <v/>
      </c>
      <c r="AL53" s="15" t="str">
        <f t="shared" si="17"/>
        <v/>
      </c>
      <c r="AM53" s="15" t="str">
        <f>IFERROR(VLOOKUP($G53,TAB!$J:$BB,MATCH($AJ53,TAB!$1:$1,0)-9,FALSE),"")</f>
        <v/>
      </c>
      <c r="AN53" s="15" t="str">
        <f>IF(AM53="AB",IFERROR(VLOOKUP($G53,TAB!$J:$BB,MATCH($AJ53,TAB!$1:$1,0)-8,FALSE),""),"NA")</f>
        <v>NA</v>
      </c>
      <c r="AO53" s="15" t="str">
        <f>IFERROR(VLOOKUP($G53,TAB!$J:$BB,MATCH($AJ53,TAB!$1:$1,0)-7,FALSE),"")</f>
        <v/>
      </c>
      <c r="AP53" s="15" t="str">
        <f>IFERROR(VLOOKUP($G53,TAB!$J:$BB,MATCH($AJ53,TAB!$1:$1,0)-6,FALSE),"")</f>
        <v/>
      </c>
      <c r="AQ53" s="15" t="str">
        <f t="shared" si="4"/>
        <v/>
      </c>
      <c r="AR53" s="14" t="str">
        <f>IFERROR(VLOOKUP(AQ53,INSTRUCTION!$I$1:$J$101,2),"")</f>
        <v/>
      </c>
      <c r="AS53" s="15" t="str">
        <f t="shared" si="36"/>
        <v/>
      </c>
      <c r="AT53" s="15" t="str">
        <f>IF(C53=0,"",TAB!H53)</f>
        <v/>
      </c>
      <c r="AU53" s="15" t="str">
        <f>IFERROR(VLOOKUP(AT53,INSTRUCTION!$D$2:$E$18,2,FALSE),"")</f>
        <v/>
      </c>
      <c r="AV53" s="15" t="str">
        <f t="shared" si="18"/>
        <v/>
      </c>
      <c r="AW53" s="15" t="str">
        <f>IFERROR(VLOOKUP($G53,TAB!$J:$BB,MATCH($AT53,TAB!$1:$1,0)-9,FALSE),"")</f>
        <v/>
      </c>
      <c r="AX53" s="15" t="str">
        <f>IF(AW53="AB",IFERROR(VLOOKUP($G53,TAB!$J:$BB,MATCH($AT53,TAB!$1:$1,0)-8,FALSE),""),"NA")</f>
        <v>NA</v>
      </c>
      <c r="AY53" s="15" t="str">
        <f>IFERROR(VLOOKUP($G53,TAB!$J:$BB,MATCH($AT53,TAB!$1:$1,0)-7,FALSE),"")</f>
        <v/>
      </c>
      <c r="AZ53" s="15" t="str">
        <f>IFERROR(VLOOKUP($G53,TAB!$J:$BB,MATCH($AT53,TAB!$1:$1,0)-6,FALSE),"")</f>
        <v/>
      </c>
      <c r="BA53" s="15" t="str">
        <f t="shared" si="19"/>
        <v/>
      </c>
      <c r="BB53" s="14" t="str">
        <f>IFERROR(VLOOKUP(BA53,INSTRUCTION!$I$1:$J$101,2),"")</f>
        <v/>
      </c>
      <c r="BC53" s="15" t="str">
        <f t="shared" si="37"/>
        <v/>
      </c>
      <c r="BD53" s="15" t="str">
        <f>IF(C53=0,"",TAB!I53)</f>
        <v/>
      </c>
      <c r="BE53" s="15" t="str">
        <f>IFERROR(VLOOKUP(BD53,INSTRUCTION!$D$2:$E$18,2,FALSE),"")</f>
        <v/>
      </c>
      <c r="BF53" s="15" t="str">
        <f t="shared" si="20"/>
        <v/>
      </c>
      <c r="BG53" s="15" t="str">
        <f>IFERROR(VLOOKUP($G53,TAB!$J:$BB,MATCH($BD53,TAB!$1:$1,0)-9,FALSE),"")</f>
        <v/>
      </c>
      <c r="BH53" s="15" t="str">
        <f>IF(BG53="AB",IFERROR(VLOOKUP($G53,TAB!$J:$BB,MATCH($BD53,TAB!$1:$1,0)-8,FALSE),""),"NA")</f>
        <v>NA</v>
      </c>
      <c r="BI53" s="15" t="str">
        <f>IFERROR(VLOOKUP($G53,TAB!$J:$BB,MATCH($BD53,TAB!$1:$1,0)-7,FALSE),"")</f>
        <v/>
      </c>
      <c r="BJ53" s="15" t="str">
        <f>IFERROR(VLOOKUP($G53,TAB!$J:$BB,MATCH($BD53,TAB!$1:$1,0)-6,FALSE),"")</f>
        <v/>
      </c>
      <c r="BK53" s="15" t="str">
        <f t="shared" si="21"/>
        <v/>
      </c>
      <c r="BL53" s="14" t="str">
        <f>IFERROR(VLOOKUP(BK53,INSTRUCTION!$I$1:$J$101,2),"")</f>
        <v/>
      </c>
      <c r="BM53" s="15" t="str">
        <f t="shared" si="38"/>
        <v/>
      </c>
      <c r="BN53" s="15" t="str">
        <f t="shared" si="22"/>
        <v/>
      </c>
      <c r="BO53" s="15" t="str">
        <f>IFERROR(SUMPRODUCT(LARGE((J53,S53,AC53,AM53,AW53,BG53),{1,2,3,4,5})),"")</f>
        <v/>
      </c>
      <c r="BP53" s="15" t="str">
        <f>IFERROR(SUMPRODUCT(LARGE((K53,U53,AE53,AO53,AY53,BI53),{1,2,3,4,5})),"")</f>
        <v/>
      </c>
      <c r="BQ53" s="15" t="str">
        <f>IF(BP53=0,"N.A.",IFERROR(SUMPRODUCT(LARGE((N53,W53,AG53,AQ53,BA53,BK53),{1,2,3,4,5})),""))</f>
        <v/>
      </c>
      <c r="BR53" s="15" t="str">
        <f t="shared" si="23"/>
        <v/>
      </c>
      <c r="BS53" s="15" t="str">
        <f t="shared" si="24"/>
        <v/>
      </c>
      <c r="BT53" s="15" t="str">
        <f t="shared" si="25"/>
        <v>N.A.</v>
      </c>
      <c r="BU53" s="15" t="str">
        <f t="shared" si="26"/>
        <v>N.A.</v>
      </c>
      <c r="BV53" s="15" t="str">
        <f t="shared" si="8"/>
        <v>N.A.</v>
      </c>
      <c r="BW53" s="34" t="str">
        <f t="shared" si="27"/>
        <v>N.A.</v>
      </c>
      <c r="BX53" s="15" t="str">
        <f t="shared" si="9"/>
        <v>N.A.</v>
      </c>
      <c r="BY53" s="15" t="str">
        <f t="shared" si="28"/>
        <v>N.A.</v>
      </c>
      <c r="BZ53" s="15" t="str">
        <f t="shared" si="31"/>
        <v>FAILED</v>
      </c>
      <c r="CA53" s="20" t="str">
        <f t="shared" si="29"/>
        <v/>
      </c>
      <c r="CB53" s="16">
        <f t="shared" si="30"/>
        <v>0</v>
      </c>
    </row>
    <row r="54" spans="1:80" x14ac:dyDescent="0.3">
      <c r="A54" s="49">
        <v>52</v>
      </c>
      <c r="B54" s="15">
        <f>TAB!A54</f>
        <v>0</v>
      </c>
      <c r="C54" s="15">
        <f>TAB!B54</f>
        <v>0</v>
      </c>
      <c r="D54" s="14" t="str">
        <f>IF(C54=0,"",TAB!C54)</f>
        <v/>
      </c>
      <c r="E54" s="14" t="str">
        <f>IF(C54=0,"",TAB!D54)</f>
        <v/>
      </c>
      <c r="F54" s="36" t="str">
        <f>IF(C54=0,"",TAB!E54)</f>
        <v/>
      </c>
      <c r="G54" s="14" t="str">
        <f>IF(C54=0,"",TAB!J54)</f>
        <v/>
      </c>
      <c r="H54" s="15" t="str">
        <f t="shared" si="10"/>
        <v/>
      </c>
      <c r="I54" s="15" t="str">
        <f t="shared" si="32"/>
        <v/>
      </c>
      <c r="J54" s="15" t="str">
        <f>IFERROR(VLOOKUP($G54,TAB!$J:$BB,2,FALSE),"")</f>
        <v/>
      </c>
      <c r="K54" s="15" t="str">
        <f>IF(J54="AB",IFERROR(VLOOKUP($G54,TAB!$J:$BB,3,FALSE),""),"NA")</f>
        <v>NA</v>
      </c>
      <c r="L54" s="15" t="str">
        <f>IFERROR(VLOOKUP($G54,TAB!$J:$BB,4,FALSE),"")</f>
        <v/>
      </c>
      <c r="M54" s="15" t="str">
        <f>IFERROR(VLOOKUP($G54,TAB!$J:$BB,5,FALSE),"")</f>
        <v/>
      </c>
      <c r="N54" s="15" t="str">
        <f t="shared" si="0"/>
        <v/>
      </c>
      <c r="O54" s="14" t="str">
        <f>IFERROR(VLOOKUP(N54,INSTRUCTION!$I$1:$J$101,2),"")</f>
        <v/>
      </c>
      <c r="P54" s="15" t="str">
        <f t="shared" si="33"/>
        <v/>
      </c>
      <c r="Q54" s="15" t="str">
        <f t="shared" si="12"/>
        <v/>
      </c>
      <c r="R54" s="15" t="str">
        <f t="shared" si="13"/>
        <v/>
      </c>
      <c r="S54" s="15" t="str">
        <f>IFERROR(VLOOKUP($G54,TAB!$J:$BB,6,FALSE),"")</f>
        <v/>
      </c>
      <c r="T54" s="15" t="str">
        <f>IF(S54="AB",IFERROR(VLOOKUP($G54,TAB!$J:$BB,7,FALSE),""),"NA")</f>
        <v>NA</v>
      </c>
      <c r="U54" s="15" t="str">
        <f>IFERROR(VLOOKUP($G54,TAB!$J:$BB,8,FALSE),"")</f>
        <v/>
      </c>
      <c r="V54" s="15" t="str">
        <f>IFERROR(VLOOKUP($G54,TAB!$J:$BB,9,FALSE),"")</f>
        <v/>
      </c>
      <c r="W54" s="15" t="str">
        <f t="shared" si="14"/>
        <v/>
      </c>
      <c r="X54" s="14" t="str">
        <f>IFERROR(VLOOKUP(W54,INSTRUCTION!$I$1:$J$101,2),"")</f>
        <v/>
      </c>
      <c r="Y54" s="15" t="str">
        <f t="shared" si="34"/>
        <v/>
      </c>
      <c r="Z54" s="14" t="str">
        <f>IF(C54=0,"",TAB!F54)</f>
        <v/>
      </c>
      <c r="AA54" s="15" t="str">
        <f>IFERROR(VLOOKUP(Z54,INSTRUCTION!$D$2:$E$18,2,FALSE),"")</f>
        <v/>
      </c>
      <c r="AB54" s="15" t="str">
        <f t="shared" si="15"/>
        <v/>
      </c>
      <c r="AC54" s="15" t="str">
        <f>IFERROR(VLOOKUP($G54,TAB!$J:$BB,MATCH($Z54,TAB!$1:$1,0)-9,FALSE),"")</f>
        <v/>
      </c>
      <c r="AD54" s="15" t="str">
        <f>IF(AC54="AB",IFERROR(VLOOKUP($G54,TAB!$J:$BB,MATCH($Z54,TAB!$1:$1,0)-8,FALSE),""),"NA")</f>
        <v>NA</v>
      </c>
      <c r="AE54" s="15" t="str">
        <f>IFERROR(VLOOKUP($G54,TAB!$J:$BB,MATCH($Z54,TAB!$1:$1,0)-7,FALSE),"")</f>
        <v/>
      </c>
      <c r="AF54" s="15" t="str">
        <f>IFERROR(VLOOKUP($G54,TAB!$J:$BB,MATCH($Z54,TAB!$1:$1,0)-6,FALSE),"")</f>
        <v/>
      </c>
      <c r="AG54" s="15" t="str">
        <f t="shared" si="16"/>
        <v/>
      </c>
      <c r="AH54" s="14" t="str">
        <f>IFERROR(VLOOKUP(AG54,INSTRUCTION!$I$1:$J$101,2),"")</f>
        <v/>
      </c>
      <c r="AI54" s="15" t="str">
        <f t="shared" si="35"/>
        <v/>
      </c>
      <c r="AJ54" s="15" t="str">
        <f>IF(C54=0,"",TAB!G54)</f>
        <v/>
      </c>
      <c r="AK54" s="15" t="str">
        <f>IFERROR(VLOOKUP(AJ54,INSTRUCTION!$D$2:$E$18,2,FALSE),"")</f>
        <v/>
      </c>
      <c r="AL54" s="15" t="str">
        <f t="shared" si="17"/>
        <v/>
      </c>
      <c r="AM54" s="15" t="str">
        <f>IFERROR(VLOOKUP($G54,TAB!$J:$BB,MATCH($AJ54,TAB!$1:$1,0)-9,FALSE),"")</f>
        <v/>
      </c>
      <c r="AN54" s="15" t="str">
        <f>IF(AM54="AB",IFERROR(VLOOKUP($G54,TAB!$J:$BB,MATCH($AJ54,TAB!$1:$1,0)-8,FALSE),""),"NA")</f>
        <v>NA</v>
      </c>
      <c r="AO54" s="15" t="str">
        <f>IFERROR(VLOOKUP($G54,TAB!$J:$BB,MATCH($AJ54,TAB!$1:$1,0)-7,FALSE),"")</f>
        <v/>
      </c>
      <c r="AP54" s="15" t="str">
        <f>IFERROR(VLOOKUP($G54,TAB!$J:$BB,MATCH($AJ54,TAB!$1:$1,0)-6,FALSE),"")</f>
        <v/>
      </c>
      <c r="AQ54" s="15" t="str">
        <f t="shared" si="4"/>
        <v/>
      </c>
      <c r="AR54" s="14" t="str">
        <f>IFERROR(VLOOKUP(AQ54,INSTRUCTION!$I$1:$J$101,2),"")</f>
        <v/>
      </c>
      <c r="AS54" s="15" t="str">
        <f t="shared" si="36"/>
        <v/>
      </c>
      <c r="AT54" s="15" t="str">
        <f>IF(C54=0,"",TAB!H54)</f>
        <v/>
      </c>
      <c r="AU54" s="15" t="str">
        <f>IFERROR(VLOOKUP(AT54,INSTRUCTION!$D$2:$E$18,2,FALSE),"")</f>
        <v/>
      </c>
      <c r="AV54" s="15" t="str">
        <f t="shared" si="18"/>
        <v/>
      </c>
      <c r="AW54" s="15" t="str">
        <f>IFERROR(VLOOKUP($G54,TAB!$J:$BB,MATCH($AT54,TAB!$1:$1,0)-9,FALSE),"")</f>
        <v/>
      </c>
      <c r="AX54" s="15" t="str">
        <f>IF(AW54="AB",IFERROR(VLOOKUP($G54,TAB!$J:$BB,MATCH($AT54,TAB!$1:$1,0)-8,FALSE),""),"NA")</f>
        <v>NA</v>
      </c>
      <c r="AY54" s="15" t="str">
        <f>IFERROR(VLOOKUP($G54,TAB!$J:$BB,MATCH($AT54,TAB!$1:$1,0)-7,FALSE),"")</f>
        <v/>
      </c>
      <c r="AZ54" s="15" t="str">
        <f>IFERROR(VLOOKUP($G54,TAB!$J:$BB,MATCH($AT54,TAB!$1:$1,0)-6,FALSE),"")</f>
        <v/>
      </c>
      <c r="BA54" s="15" t="str">
        <f t="shared" si="19"/>
        <v/>
      </c>
      <c r="BB54" s="14" t="str">
        <f>IFERROR(VLOOKUP(BA54,INSTRUCTION!$I$1:$J$101,2),"")</f>
        <v/>
      </c>
      <c r="BC54" s="15" t="str">
        <f t="shared" si="37"/>
        <v/>
      </c>
      <c r="BD54" s="15" t="str">
        <f>IF(C54=0,"",TAB!I54)</f>
        <v/>
      </c>
      <c r="BE54" s="15" t="str">
        <f>IFERROR(VLOOKUP(BD54,INSTRUCTION!$D$2:$E$18,2,FALSE),"")</f>
        <v/>
      </c>
      <c r="BF54" s="15" t="str">
        <f t="shared" si="20"/>
        <v/>
      </c>
      <c r="BG54" s="15" t="str">
        <f>IFERROR(VLOOKUP($G54,TAB!$J:$BB,MATCH($BD54,TAB!$1:$1,0)-9,FALSE),"")</f>
        <v/>
      </c>
      <c r="BH54" s="15" t="str">
        <f>IF(BG54="AB",IFERROR(VLOOKUP($G54,TAB!$J:$BB,MATCH($BD54,TAB!$1:$1,0)-8,FALSE),""),"NA")</f>
        <v>NA</v>
      </c>
      <c r="BI54" s="15" t="str">
        <f>IFERROR(VLOOKUP($G54,TAB!$J:$BB,MATCH($BD54,TAB!$1:$1,0)-7,FALSE),"")</f>
        <v/>
      </c>
      <c r="BJ54" s="15" t="str">
        <f>IFERROR(VLOOKUP($G54,TAB!$J:$BB,MATCH($BD54,TAB!$1:$1,0)-6,FALSE),"")</f>
        <v/>
      </c>
      <c r="BK54" s="15" t="str">
        <f t="shared" si="21"/>
        <v/>
      </c>
      <c r="BL54" s="14" t="str">
        <f>IFERROR(VLOOKUP(BK54,INSTRUCTION!$I$1:$J$101,2),"")</f>
        <v/>
      </c>
      <c r="BM54" s="15" t="str">
        <f t="shared" si="38"/>
        <v/>
      </c>
      <c r="BN54" s="15" t="str">
        <f t="shared" si="22"/>
        <v/>
      </c>
      <c r="BO54" s="15" t="str">
        <f>IFERROR(SUMPRODUCT(LARGE((J54,S54,AC54,AM54,AW54,BG54),{1,2,3,4,5})),"")</f>
        <v/>
      </c>
      <c r="BP54" s="15" t="str">
        <f>IFERROR(SUMPRODUCT(LARGE((K54,U54,AE54,AO54,AY54,BI54),{1,2,3,4,5})),"")</f>
        <v/>
      </c>
      <c r="BQ54" s="15" t="str">
        <f>IF(BP54=0,"N.A.",IFERROR(SUMPRODUCT(LARGE((N54,W54,AG54,AQ54,BA54,BK54),{1,2,3,4,5})),""))</f>
        <v/>
      </c>
      <c r="BR54" s="15" t="str">
        <f t="shared" si="23"/>
        <v/>
      </c>
      <c r="BS54" s="15" t="str">
        <f t="shared" si="24"/>
        <v/>
      </c>
      <c r="BT54" s="15" t="str">
        <f t="shared" si="25"/>
        <v>N.A.</v>
      </c>
      <c r="BU54" s="15" t="str">
        <f t="shared" si="26"/>
        <v>N.A.</v>
      </c>
      <c r="BV54" s="15" t="str">
        <f t="shared" si="8"/>
        <v>N.A.</v>
      </c>
      <c r="BW54" s="34" t="str">
        <f t="shared" si="27"/>
        <v>N.A.</v>
      </c>
      <c r="BX54" s="15" t="str">
        <f t="shared" si="9"/>
        <v>N.A.</v>
      </c>
      <c r="BY54" s="15" t="str">
        <f t="shared" si="28"/>
        <v>N.A.</v>
      </c>
      <c r="BZ54" s="15" t="str">
        <f t="shared" si="31"/>
        <v>FAILED</v>
      </c>
      <c r="CA54" s="20" t="str">
        <f t="shared" si="29"/>
        <v/>
      </c>
      <c r="CB54" s="16">
        <f t="shared" si="30"/>
        <v>0</v>
      </c>
    </row>
    <row r="55" spans="1:80" x14ac:dyDescent="0.3">
      <c r="A55" s="49">
        <v>53</v>
      </c>
      <c r="B55" s="15">
        <f>TAB!A55</f>
        <v>0</v>
      </c>
      <c r="C55" s="15">
        <f>TAB!B55</f>
        <v>0</v>
      </c>
      <c r="D55" s="14" t="str">
        <f>IF(C55=0,"",TAB!C55)</f>
        <v/>
      </c>
      <c r="E55" s="14" t="str">
        <f>IF(C55=0,"",TAB!D55)</f>
        <v/>
      </c>
      <c r="F55" s="36" t="str">
        <f>IF(C55=0,"",TAB!E55)</f>
        <v/>
      </c>
      <c r="G55" s="14" t="str">
        <f>IF(C55=0,"",TAB!J55)</f>
        <v/>
      </c>
      <c r="H55" s="15" t="str">
        <f t="shared" si="10"/>
        <v/>
      </c>
      <c r="I55" s="15" t="str">
        <f t="shared" si="32"/>
        <v/>
      </c>
      <c r="J55" s="15" t="str">
        <f>IFERROR(VLOOKUP($G55,TAB!$J:$BB,2,FALSE),"")</f>
        <v/>
      </c>
      <c r="K55" s="15" t="str">
        <f>IF(J55="AB",IFERROR(VLOOKUP($G55,TAB!$J:$BB,3,FALSE),""),"NA")</f>
        <v>NA</v>
      </c>
      <c r="L55" s="15" t="str">
        <f>IFERROR(VLOOKUP($G55,TAB!$J:$BB,4,FALSE),"")</f>
        <v/>
      </c>
      <c r="M55" s="15" t="str">
        <f>IFERROR(VLOOKUP($G55,TAB!$J:$BB,5,FALSE),"")</f>
        <v/>
      </c>
      <c r="N55" s="15" t="str">
        <f t="shared" si="0"/>
        <v/>
      </c>
      <c r="O55" s="14" t="str">
        <f>IFERROR(VLOOKUP(N55,INSTRUCTION!$I$1:$J$101,2),"")</f>
        <v/>
      </c>
      <c r="P55" s="15" t="str">
        <f t="shared" si="33"/>
        <v/>
      </c>
      <c r="Q55" s="15" t="str">
        <f t="shared" si="12"/>
        <v/>
      </c>
      <c r="R55" s="15" t="str">
        <f t="shared" si="13"/>
        <v/>
      </c>
      <c r="S55" s="15" t="str">
        <f>IFERROR(VLOOKUP($G55,TAB!$J:$BB,6,FALSE),"")</f>
        <v/>
      </c>
      <c r="T55" s="15" t="str">
        <f>IF(S55="AB",IFERROR(VLOOKUP($G55,TAB!$J:$BB,7,FALSE),""),"NA")</f>
        <v>NA</v>
      </c>
      <c r="U55" s="15" t="str">
        <f>IFERROR(VLOOKUP($G55,TAB!$J:$BB,8,FALSE),"")</f>
        <v/>
      </c>
      <c r="V55" s="15" t="str">
        <f>IFERROR(VLOOKUP($G55,TAB!$J:$BB,9,FALSE),"")</f>
        <v/>
      </c>
      <c r="W55" s="15" t="str">
        <f t="shared" si="14"/>
        <v/>
      </c>
      <c r="X55" s="14" t="str">
        <f>IFERROR(VLOOKUP(W55,INSTRUCTION!$I$1:$J$101,2),"")</f>
        <v/>
      </c>
      <c r="Y55" s="15" t="str">
        <f t="shared" si="34"/>
        <v/>
      </c>
      <c r="Z55" s="14" t="str">
        <f>IF(C55=0,"",TAB!F55)</f>
        <v/>
      </c>
      <c r="AA55" s="15" t="str">
        <f>IFERROR(VLOOKUP(Z55,INSTRUCTION!$D$2:$E$18,2,FALSE),"")</f>
        <v/>
      </c>
      <c r="AB55" s="15" t="str">
        <f t="shared" si="15"/>
        <v/>
      </c>
      <c r="AC55" s="15" t="str">
        <f>IFERROR(VLOOKUP($G55,TAB!$J:$BB,MATCH($Z55,TAB!$1:$1,0)-9,FALSE),"")</f>
        <v/>
      </c>
      <c r="AD55" s="15" t="str">
        <f>IF(AC55="AB",IFERROR(VLOOKUP($G55,TAB!$J:$BB,MATCH($Z55,TAB!$1:$1,0)-8,FALSE),""),"NA")</f>
        <v>NA</v>
      </c>
      <c r="AE55" s="15" t="str">
        <f>IFERROR(VLOOKUP($G55,TAB!$J:$BB,MATCH($Z55,TAB!$1:$1,0)-7,FALSE),"")</f>
        <v/>
      </c>
      <c r="AF55" s="15" t="str">
        <f>IFERROR(VLOOKUP($G55,TAB!$J:$BB,MATCH($Z55,TAB!$1:$1,0)-6,FALSE),"")</f>
        <v/>
      </c>
      <c r="AG55" s="15" t="str">
        <f t="shared" si="16"/>
        <v/>
      </c>
      <c r="AH55" s="14" t="str">
        <f>IFERROR(VLOOKUP(AG55,INSTRUCTION!$I$1:$J$101,2),"")</f>
        <v/>
      </c>
      <c r="AI55" s="15" t="str">
        <f t="shared" si="35"/>
        <v/>
      </c>
      <c r="AJ55" s="15" t="str">
        <f>IF(C55=0,"",TAB!G55)</f>
        <v/>
      </c>
      <c r="AK55" s="15" t="str">
        <f>IFERROR(VLOOKUP(AJ55,INSTRUCTION!$D$2:$E$18,2,FALSE),"")</f>
        <v/>
      </c>
      <c r="AL55" s="15" t="str">
        <f t="shared" si="17"/>
        <v/>
      </c>
      <c r="AM55" s="15" t="str">
        <f>IFERROR(VLOOKUP($G55,TAB!$J:$BB,MATCH($AJ55,TAB!$1:$1,0)-9,FALSE),"")</f>
        <v/>
      </c>
      <c r="AN55" s="15" t="str">
        <f>IF(AM55="AB",IFERROR(VLOOKUP($G55,TAB!$J:$BB,MATCH($AJ55,TAB!$1:$1,0)-8,FALSE),""),"NA")</f>
        <v>NA</v>
      </c>
      <c r="AO55" s="15" t="str">
        <f>IFERROR(VLOOKUP($G55,TAB!$J:$BB,MATCH($AJ55,TAB!$1:$1,0)-7,FALSE),"")</f>
        <v/>
      </c>
      <c r="AP55" s="15" t="str">
        <f>IFERROR(VLOOKUP($G55,TAB!$J:$BB,MATCH($AJ55,TAB!$1:$1,0)-6,FALSE),"")</f>
        <v/>
      </c>
      <c r="AQ55" s="15" t="str">
        <f t="shared" si="4"/>
        <v/>
      </c>
      <c r="AR55" s="14" t="str">
        <f>IFERROR(VLOOKUP(AQ55,INSTRUCTION!$I$1:$J$101,2),"")</f>
        <v/>
      </c>
      <c r="AS55" s="15" t="str">
        <f t="shared" si="36"/>
        <v/>
      </c>
      <c r="AT55" s="15" t="str">
        <f>IF(C55=0,"",TAB!H55)</f>
        <v/>
      </c>
      <c r="AU55" s="15" t="str">
        <f>IFERROR(VLOOKUP(AT55,INSTRUCTION!$D$2:$E$18,2,FALSE),"")</f>
        <v/>
      </c>
      <c r="AV55" s="15" t="str">
        <f t="shared" si="18"/>
        <v/>
      </c>
      <c r="AW55" s="15" t="str">
        <f>IFERROR(VLOOKUP($G55,TAB!$J:$BB,MATCH($AT55,TAB!$1:$1,0)-9,FALSE),"")</f>
        <v/>
      </c>
      <c r="AX55" s="15" t="str">
        <f>IF(AW55="AB",IFERROR(VLOOKUP($G55,TAB!$J:$BB,MATCH($AT55,TAB!$1:$1,0)-8,FALSE),""),"NA")</f>
        <v>NA</v>
      </c>
      <c r="AY55" s="15" t="str">
        <f>IFERROR(VLOOKUP($G55,TAB!$J:$BB,MATCH($AT55,TAB!$1:$1,0)-7,FALSE),"")</f>
        <v/>
      </c>
      <c r="AZ55" s="15" t="str">
        <f>IFERROR(VLOOKUP($G55,TAB!$J:$BB,MATCH($AT55,TAB!$1:$1,0)-6,FALSE),"")</f>
        <v/>
      </c>
      <c r="BA55" s="15" t="str">
        <f t="shared" si="19"/>
        <v/>
      </c>
      <c r="BB55" s="14" t="str">
        <f>IFERROR(VLOOKUP(BA55,INSTRUCTION!$I$1:$J$101,2),"")</f>
        <v/>
      </c>
      <c r="BC55" s="15" t="str">
        <f t="shared" si="37"/>
        <v/>
      </c>
      <c r="BD55" s="15" t="str">
        <f>IF(C55=0,"",TAB!I55)</f>
        <v/>
      </c>
      <c r="BE55" s="15" t="str">
        <f>IFERROR(VLOOKUP(BD55,INSTRUCTION!$D$2:$E$18,2,FALSE),"")</f>
        <v/>
      </c>
      <c r="BF55" s="15" t="str">
        <f t="shared" si="20"/>
        <v/>
      </c>
      <c r="BG55" s="15" t="str">
        <f>IFERROR(VLOOKUP($G55,TAB!$J:$BB,MATCH($BD55,TAB!$1:$1,0)-9,FALSE),"")</f>
        <v/>
      </c>
      <c r="BH55" s="15" t="str">
        <f>IF(BG55="AB",IFERROR(VLOOKUP($G55,TAB!$J:$BB,MATCH($BD55,TAB!$1:$1,0)-8,FALSE),""),"NA")</f>
        <v>NA</v>
      </c>
      <c r="BI55" s="15" t="str">
        <f>IFERROR(VLOOKUP($G55,TAB!$J:$BB,MATCH($BD55,TAB!$1:$1,0)-7,FALSE),"")</f>
        <v/>
      </c>
      <c r="BJ55" s="15" t="str">
        <f>IFERROR(VLOOKUP($G55,TAB!$J:$BB,MATCH($BD55,TAB!$1:$1,0)-6,FALSE),"")</f>
        <v/>
      </c>
      <c r="BK55" s="15" t="str">
        <f t="shared" si="21"/>
        <v/>
      </c>
      <c r="BL55" s="14" t="str">
        <f>IFERROR(VLOOKUP(BK55,INSTRUCTION!$I$1:$J$101,2),"")</f>
        <v/>
      </c>
      <c r="BM55" s="15" t="str">
        <f t="shared" si="38"/>
        <v/>
      </c>
      <c r="BN55" s="15" t="str">
        <f t="shared" si="22"/>
        <v/>
      </c>
      <c r="BO55" s="15" t="str">
        <f>IFERROR(SUMPRODUCT(LARGE((J55,S55,AC55,AM55,AW55,BG55),{1,2,3,4,5})),"")</f>
        <v/>
      </c>
      <c r="BP55" s="15" t="str">
        <f>IFERROR(SUMPRODUCT(LARGE((K55,U55,AE55,AO55,AY55,BI55),{1,2,3,4,5})),"")</f>
        <v/>
      </c>
      <c r="BQ55" s="15" t="str">
        <f>IF(BP55=0,"N.A.",IFERROR(SUMPRODUCT(LARGE((N55,W55,AG55,AQ55,BA55,BK55),{1,2,3,4,5})),""))</f>
        <v/>
      </c>
      <c r="BR55" s="15" t="str">
        <f t="shared" si="23"/>
        <v/>
      </c>
      <c r="BS55" s="15" t="str">
        <f t="shared" si="24"/>
        <v/>
      </c>
      <c r="BT55" s="15" t="str">
        <f t="shared" si="25"/>
        <v>N.A.</v>
      </c>
      <c r="BU55" s="15" t="str">
        <f t="shared" si="26"/>
        <v>N.A.</v>
      </c>
      <c r="BV55" s="15" t="str">
        <f t="shared" si="8"/>
        <v>N.A.</v>
      </c>
      <c r="BW55" s="34" t="str">
        <f t="shared" si="27"/>
        <v>N.A.</v>
      </c>
      <c r="BX55" s="15" t="str">
        <f t="shared" si="9"/>
        <v>N.A.</v>
      </c>
      <c r="BY55" s="15" t="str">
        <f t="shared" si="28"/>
        <v>N.A.</v>
      </c>
      <c r="BZ55" s="15" t="str">
        <f t="shared" si="31"/>
        <v>FAILED</v>
      </c>
      <c r="CA55" s="20" t="str">
        <f t="shared" si="29"/>
        <v/>
      </c>
      <c r="CB55" s="16">
        <f t="shared" si="30"/>
        <v>0</v>
      </c>
    </row>
    <row r="56" spans="1:80" x14ac:dyDescent="0.3">
      <c r="A56" s="49">
        <v>54</v>
      </c>
      <c r="B56" s="15">
        <f>TAB!A56</f>
        <v>0</v>
      </c>
      <c r="C56" s="15">
        <f>TAB!B56</f>
        <v>0</v>
      </c>
      <c r="D56" s="14" t="str">
        <f>IF(C56=0,"",TAB!C56)</f>
        <v/>
      </c>
      <c r="E56" s="14" t="str">
        <f>IF(C56=0,"",TAB!D56)</f>
        <v/>
      </c>
      <c r="F56" s="36" t="str">
        <f>IF(C56=0,"",TAB!E56)</f>
        <v/>
      </c>
      <c r="G56" s="14" t="str">
        <f>IF(C56=0,"",TAB!J56)</f>
        <v/>
      </c>
      <c r="H56" s="15" t="str">
        <f t="shared" si="10"/>
        <v/>
      </c>
      <c r="I56" s="15" t="str">
        <f t="shared" si="32"/>
        <v/>
      </c>
      <c r="J56" s="15" t="str">
        <f>IFERROR(VLOOKUP($G56,TAB!$J:$BB,2,FALSE),"")</f>
        <v/>
      </c>
      <c r="K56" s="15" t="str">
        <f>IF(J56="AB",IFERROR(VLOOKUP($G56,TAB!$J:$BB,3,FALSE),""),"NA")</f>
        <v>NA</v>
      </c>
      <c r="L56" s="15" t="str">
        <f>IFERROR(VLOOKUP($G56,TAB!$J:$BB,4,FALSE),"")</f>
        <v/>
      </c>
      <c r="M56" s="15" t="str">
        <f>IFERROR(VLOOKUP($G56,TAB!$J:$BB,5,FALSE),"")</f>
        <v/>
      </c>
      <c r="N56" s="15" t="str">
        <f t="shared" si="0"/>
        <v/>
      </c>
      <c r="O56" s="14" t="str">
        <f>IFERROR(VLOOKUP(N56,INSTRUCTION!$I$1:$J$101,2),"")</f>
        <v/>
      </c>
      <c r="P56" s="15" t="str">
        <f t="shared" si="33"/>
        <v/>
      </c>
      <c r="Q56" s="15" t="str">
        <f t="shared" si="12"/>
        <v/>
      </c>
      <c r="R56" s="15" t="str">
        <f t="shared" si="13"/>
        <v/>
      </c>
      <c r="S56" s="15" t="str">
        <f>IFERROR(VLOOKUP($G56,TAB!$J:$BB,6,FALSE),"")</f>
        <v/>
      </c>
      <c r="T56" s="15" t="str">
        <f>IF(S56="AB",IFERROR(VLOOKUP($G56,TAB!$J:$BB,7,FALSE),""),"NA")</f>
        <v>NA</v>
      </c>
      <c r="U56" s="15" t="str">
        <f>IFERROR(VLOOKUP($G56,TAB!$J:$BB,8,FALSE),"")</f>
        <v/>
      </c>
      <c r="V56" s="15" t="str">
        <f>IFERROR(VLOOKUP($G56,TAB!$J:$BB,9,FALSE),"")</f>
        <v/>
      </c>
      <c r="W56" s="15" t="str">
        <f t="shared" si="14"/>
        <v/>
      </c>
      <c r="X56" s="14" t="str">
        <f>IFERROR(VLOOKUP(W56,INSTRUCTION!$I$1:$J$101,2),"")</f>
        <v/>
      </c>
      <c r="Y56" s="15" t="str">
        <f t="shared" si="34"/>
        <v/>
      </c>
      <c r="Z56" s="14" t="str">
        <f>IF(C56=0,"",TAB!F56)</f>
        <v/>
      </c>
      <c r="AA56" s="15" t="str">
        <f>IFERROR(VLOOKUP(Z56,INSTRUCTION!$D$2:$E$18,2,FALSE),"")</f>
        <v/>
      </c>
      <c r="AB56" s="15" t="str">
        <f t="shared" si="15"/>
        <v/>
      </c>
      <c r="AC56" s="15" t="str">
        <f>IFERROR(VLOOKUP($G56,TAB!$J:$BB,MATCH($Z56,TAB!$1:$1,0)-9,FALSE),"")</f>
        <v/>
      </c>
      <c r="AD56" s="15" t="str">
        <f>IF(AC56="AB",IFERROR(VLOOKUP($G56,TAB!$J:$BB,MATCH($Z56,TAB!$1:$1,0)-8,FALSE),""),"NA")</f>
        <v>NA</v>
      </c>
      <c r="AE56" s="15" t="str">
        <f>IFERROR(VLOOKUP($G56,TAB!$J:$BB,MATCH($Z56,TAB!$1:$1,0)-7,FALSE),"")</f>
        <v/>
      </c>
      <c r="AF56" s="15" t="str">
        <f>IFERROR(VLOOKUP($G56,TAB!$J:$BB,MATCH($Z56,TAB!$1:$1,0)-6,FALSE),"")</f>
        <v/>
      </c>
      <c r="AG56" s="15" t="str">
        <f t="shared" si="16"/>
        <v/>
      </c>
      <c r="AH56" s="14" t="str">
        <f>IFERROR(VLOOKUP(AG56,INSTRUCTION!$I$1:$J$101,2),"")</f>
        <v/>
      </c>
      <c r="AI56" s="15" t="str">
        <f t="shared" si="35"/>
        <v/>
      </c>
      <c r="AJ56" s="15" t="str">
        <f>IF(C56=0,"",TAB!G56)</f>
        <v/>
      </c>
      <c r="AK56" s="15" t="str">
        <f>IFERROR(VLOOKUP(AJ56,INSTRUCTION!$D$2:$E$18,2,FALSE),"")</f>
        <v/>
      </c>
      <c r="AL56" s="15" t="str">
        <f t="shared" si="17"/>
        <v/>
      </c>
      <c r="AM56" s="15" t="str">
        <f>IFERROR(VLOOKUP($G56,TAB!$J:$BB,MATCH($AJ56,TAB!$1:$1,0)-9,FALSE),"")</f>
        <v/>
      </c>
      <c r="AN56" s="15" t="str">
        <f>IF(AM56="AB",IFERROR(VLOOKUP($G56,TAB!$J:$BB,MATCH($AJ56,TAB!$1:$1,0)-8,FALSE),""),"NA")</f>
        <v>NA</v>
      </c>
      <c r="AO56" s="15" t="str">
        <f>IFERROR(VLOOKUP($G56,TAB!$J:$BB,MATCH($AJ56,TAB!$1:$1,0)-7,FALSE),"")</f>
        <v/>
      </c>
      <c r="AP56" s="15" t="str">
        <f>IFERROR(VLOOKUP($G56,TAB!$J:$BB,MATCH($AJ56,TAB!$1:$1,0)-6,FALSE),"")</f>
        <v/>
      </c>
      <c r="AQ56" s="15" t="str">
        <f t="shared" si="4"/>
        <v/>
      </c>
      <c r="AR56" s="14" t="str">
        <f>IFERROR(VLOOKUP(AQ56,INSTRUCTION!$I$1:$J$101,2),"")</f>
        <v/>
      </c>
      <c r="AS56" s="15" t="str">
        <f t="shared" si="36"/>
        <v/>
      </c>
      <c r="AT56" s="15" t="str">
        <f>IF(C56=0,"",TAB!H56)</f>
        <v/>
      </c>
      <c r="AU56" s="15" t="str">
        <f>IFERROR(VLOOKUP(AT56,INSTRUCTION!$D$2:$E$18,2,FALSE),"")</f>
        <v/>
      </c>
      <c r="AV56" s="15" t="str">
        <f t="shared" si="18"/>
        <v/>
      </c>
      <c r="AW56" s="15" t="str">
        <f>IFERROR(VLOOKUP($G56,TAB!$J:$BB,MATCH($AT56,TAB!$1:$1,0)-9,FALSE),"")</f>
        <v/>
      </c>
      <c r="AX56" s="15" t="str">
        <f>IF(AW56="AB",IFERROR(VLOOKUP($G56,TAB!$J:$BB,MATCH($AT56,TAB!$1:$1,0)-8,FALSE),""),"NA")</f>
        <v>NA</v>
      </c>
      <c r="AY56" s="15" t="str">
        <f>IFERROR(VLOOKUP($G56,TAB!$J:$BB,MATCH($AT56,TAB!$1:$1,0)-7,FALSE),"")</f>
        <v/>
      </c>
      <c r="AZ56" s="15" t="str">
        <f>IFERROR(VLOOKUP($G56,TAB!$J:$BB,MATCH($AT56,TAB!$1:$1,0)-6,FALSE),"")</f>
        <v/>
      </c>
      <c r="BA56" s="15" t="str">
        <f t="shared" si="19"/>
        <v/>
      </c>
      <c r="BB56" s="14" t="str">
        <f>IFERROR(VLOOKUP(BA56,INSTRUCTION!$I$1:$J$101,2),"")</f>
        <v/>
      </c>
      <c r="BC56" s="15" t="str">
        <f t="shared" si="37"/>
        <v/>
      </c>
      <c r="BD56" s="15" t="str">
        <f>IF(C56=0,"",TAB!I56)</f>
        <v/>
      </c>
      <c r="BE56" s="15" t="str">
        <f>IFERROR(VLOOKUP(BD56,INSTRUCTION!$D$2:$E$18,2,FALSE),"")</f>
        <v/>
      </c>
      <c r="BF56" s="15" t="str">
        <f t="shared" si="20"/>
        <v/>
      </c>
      <c r="BG56" s="15" t="str">
        <f>IFERROR(VLOOKUP($G56,TAB!$J:$BB,MATCH($BD56,TAB!$1:$1,0)-9,FALSE),"")</f>
        <v/>
      </c>
      <c r="BH56" s="15" t="str">
        <f>IF(BG56="AB",IFERROR(VLOOKUP($G56,TAB!$J:$BB,MATCH($BD56,TAB!$1:$1,0)-8,FALSE),""),"NA")</f>
        <v>NA</v>
      </c>
      <c r="BI56" s="15" t="str">
        <f>IFERROR(VLOOKUP($G56,TAB!$J:$BB,MATCH($BD56,TAB!$1:$1,0)-7,FALSE),"")</f>
        <v/>
      </c>
      <c r="BJ56" s="15" t="str">
        <f>IFERROR(VLOOKUP($G56,TAB!$J:$BB,MATCH($BD56,TAB!$1:$1,0)-6,FALSE),"")</f>
        <v/>
      </c>
      <c r="BK56" s="15" t="str">
        <f t="shared" si="21"/>
        <v/>
      </c>
      <c r="BL56" s="14" t="str">
        <f>IFERROR(VLOOKUP(BK56,INSTRUCTION!$I$1:$J$101,2),"")</f>
        <v/>
      </c>
      <c r="BM56" s="15" t="str">
        <f t="shared" si="38"/>
        <v/>
      </c>
      <c r="BN56" s="15" t="str">
        <f t="shared" si="22"/>
        <v/>
      </c>
      <c r="BO56" s="15" t="str">
        <f>IFERROR(SUMPRODUCT(LARGE((J56,S56,AC56,AM56,AW56,BG56),{1,2,3,4,5})),"")</f>
        <v/>
      </c>
      <c r="BP56" s="15" t="str">
        <f>IFERROR(SUMPRODUCT(LARGE((K56,U56,AE56,AO56,AY56,BI56),{1,2,3,4,5})),"")</f>
        <v/>
      </c>
      <c r="BQ56" s="15" t="str">
        <f>IF(BP56=0,"N.A.",IFERROR(SUMPRODUCT(LARGE((N56,W56,AG56,AQ56,BA56,BK56),{1,2,3,4,5})),""))</f>
        <v/>
      </c>
      <c r="BR56" s="15" t="str">
        <f t="shared" si="23"/>
        <v/>
      </c>
      <c r="BS56" s="15" t="str">
        <f t="shared" si="24"/>
        <v/>
      </c>
      <c r="BT56" s="15" t="str">
        <f t="shared" si="25"/>
        <v>N.A.</v>
      </c>
      <c r="BU56" s="15" t="str">
        <f t="shared" si="26"/>
        <v>N.A.</v>
      </c>
      <c r="BV56" s="15" t="str">
        <f t="shared" si="8"/>
        <v>N.A.</v>
      </c>
      <c r="BW56" s="34" t="str">
        <f t="shared" si="27"/>
        <v>N.A.</v>
      </c>
      <c r="BX56" s="15" t="str">
        <f t="shared" si="9"/>
        <v>N.A.</v>
      </c>
      <c r="BY56" s="15" t="str">
        <f t="shared" si="28"/>
        <v>N.A.</v>
      </c>
      <c r="BZ56" s="15" t="str">
        <f t="shared" si="31"/>
        <v>FAILED</v>
      </c>
      <c r="CA56" s="20" t="str">
        <f t="shared" si="29"/>
        <v/>
      </c>
      <c r="CB56" s="16">
        <f t="shared" si="30"/>
        <v>0</v>
      </c>
    </row>
    <row r="57" spans="1:80" x14ac:dyDescent="0.3">
      <c r="A57" s="49">
        <v>55</v>
      </c>
      <c r="B57" s="15">
        <f>TAB!A57</f>
        <v>0</v>
      </c>
      <c r="C57" s="15">
        <f>TAB!B57</f>
        <v>0</v>
      </c>
      <c r="D57" s="14" t="str">
        <f>IF(C57=0,"",TAB!C57)</f>
        <v/>
      </c>
      <c r="E57" s="14" t="str">
        <f>IF(C57=0,"",TAB!D57)</f>
        <v/>
      </c>
      <c r="F57" s="36" t="str">
        <f>IF(C57=0,"",TAB!E57)</f>
        <v/>
      </c>
      <c r="G57" s="14" t="str">
        <f>IF(C57=0,"",TAB!J57)</f>
        <v/>
      </c>
      <c r="H57" s="15" t="str">
        <f t="shared" si="10"/>
        <v/>
      </c>
      <c r="I57" s="15" t="str">
        <f t="shared" si="32"/>
        <v/>
      </c>
      <c r="J57" s="15" t="str">
        <f>IFERROR(VLOOKUP($G57,TAB!$J:$BB,2,FALSE),"")</f>
        <v/>
      </c>
      <c r="K57" s="15" t="str">
        <f>IF(J57="AB",IFERROR(VLOOKUP($G57,TAB!$J:$BB,3,FALSE),""),"NA")</f>
        <v>NA</v>
      </c>
      <c r="L57" s="15" t="str">
        <f>IFERROR(VLOOKUP($G57,TAB!$J:$BB,4,FALSE),"")</f>
        <v/>
      </c>
      <c r="M57" s="15" t="str">
        <f>IFERROR(VLOOKUP($G57,TAB!$J:$BB,5,FALSE),"")</f>
        <v/>
      </c>
      <c r="N57" s="15" t="str">
        <f t="shared" si="0"/>
        <v/>
      </c>
      <c r="O57" s="14" t="str">
        <f>IFERROR(VLOOKUP(N57,INSTRUCTION!$I$1:$J$101,2),"")</f>
        <v/>
      </c>
      <c r="P57" s="15" t="str">
        <f t="shared" si="33"/>
        <v/>
      </c>
      <c r="Q57" s="15" t="str">
        <f t="shared" si="12"/>
        <v/>
      </c>
      <c r="R57" s="15" t="str">
        <f t="shared" si="13"/>
        <v/>
      </c>
      <c r="S57" s="15" t="str">
        <f>IFERROR(VLOOKUP($G57,TAB!$J:$BB,6,FALSE),"")</f>
        <v/>
      </c>
      <c r="T57" s="15" t="str">
        <f>IF(S57="AB",IFERROR(VLOOKUP($G57,TAB!$J:$BB,7,FALSE),""),"NA")</f>
        <v>NA</v>
      </c>
      <c r="U57" s="15" t="str">
        <f>IFERROR(VLOOKUP($G57,TAB!$J:$BB,8,FALSE),"")</f>
        <v/>
      </c>
      <c r="V57" s="15" t="str">
        <f>IFERROR(VLOOKUP($G57,TAB!$J:$BB,9,FALSE),"")</f>
        <v/>
      </c>
      <c r="W57" s="15" t="str">
        <f t="shared" si="14"/>
        <v/>
      </c>
      <c r="X57" s="14" t="str">
        <f>IFERROR(VLOOKUP(W57,INSTRUCTION!$I$1:$J$101,2),"")</f>
        <v/>
      </c>
      <c r="Y57" s="15" t="str">
        <f t="shared" si="34"/>
        <v/>
      </c>
      <c r="Z57" s="14" t="str">
        <f>IF(C57=0,"",TAB!F57)</f>
        <v/>
      </c>
      <c r="AA57" s="15" t="str">
        <f>IFERROR(VLOOKUP(Z57,INSTRUCTION!$D$2:$E$18,2,FALSE),"")</f>
        <v/>
      </c>
      <c r="AB57" s="15" t="str">
        <f t="shared" si="15"/>
        <v/>
      </c>
      <c r="AC57" s="15" t="str">
        <f>IFERROR(VLOOKUP($G57,TAB!$J:$BB,MATCH($Z57,TAB!$1:$1,0)-9,FALSE),"")</f>
        <v/>
      </c>
      <c r="AD57" s="15" t="str">
        <f>IF(AC57="AB",IFERROR(VLOOKUP($G57,TAB!$J:$BB,MATCH($Z57,TAB!$1:$1,0)-8,FALSE),""),"NA")</f>
        <v>NA</v>
      </c>
      <c r="AE57" s="15" t="str">
        <f>IFERROR(VLOOKUP($G57,TAB!$J:$BB,MATCH($Z57,TAB!$1:$1,0)-7,FALSE),"")</f>
        <v/>
      </c>
      <c r="AF57" s="15" t="str">
        <f>IFERROR(VLOOKUP($G57,TAB!$J:$BB,MATCH($Z57,TAB!$1:$1,0)-6,FALSE),"")</f>
        <v/>
      </c>
      <c r="AG57" s="15" t="str">
        <f t="shared" si="16"/>
        <v/>
      </c>
      <c r="AH57" s="14" t="str">
        <f>IFERROR(VLOOKUP(AG57,INSTRUCTION!$I$1:$J$101,2),"")</f>
        <v/>
      </c>
      <c r="AI57" s="15" t="str">
        <f t="shared" si="35"/>
        <v/>
      </c>
      <c r="AJ57" s="15" t="str">
        <f>IF(C57=0,"",TAB!G57)</f>
        <v/>
      </c>
      <c r="AK57" s="15" t="str">
        <f>IFERROR(VLOOKUP(AJ57,INSTRUCTION!$D$2:$E$18,2,FALSE),"")</f>
        <v/>
      </c>
      <c r="AL57" s="15" t="str">
        <f t="shared" si="17"/>
        <v/>
      </c>
      <c r="AM57" s="15" t="str">
        <f>IFERROR(VLOOKUP($G57,TAB!$J:$BB,MATCH($AJ57,TAB!$1:$1,0)-9,FALSE),"")</f>
        <v/>
      </c>
      <c r="AN57" s="15" t="str">
        <f>IF(AM57="AB",IFERROR(VLOOKUP($G57,TAB!$J:$BB,MATCH($AJ57,TAB!$1:$1,0)-8,FALSE),""),"NA")</f>
        <v>NA</v>
      </c>
      <c r="AO57" s="15" t="str">
        <f>IFERROR(VLOOKUP($G57,TAB!$J:$BB,MATCH($AJ57,TAB!$1:$1,0)-7,FALSE),"")</f>
        <v/>
      </c>
      <c r="AP57" s="15" t="str">
        <f>IFERROR(VLOOKUP($G57,TAB!$J:$BB,MATCH($AJ57,TAB!$1:$1,0)-6,FALSE),"")</f>
        <v/>
      </c>
      <c r="AQ57" s="15" t="str">
        <f t="shared" si="4"/>
        <v/>
      </c>
      <c r="AR57" s="14" t="str">
        <f>IFERROR(VLOOKUP(AQ57,INSTRUCTION!$I$1:$J$101,2),"")</f>
        <v/>
      </c>
      <c r="AS57" s="15" t="str">
        <f t="shared" si="36"/>
        <v/>
      </c>
      <c r="AT57" s="15" t="str">
        <f>IF(C57=0,"",TAB!H57)</f>
        <v/>
      </c>
      <c r="AU57" s="15" t="str">
        <f>IFERROR(VLOOKUP(AT57,INSTRUCTION!$D$2:$E$18,2,FALSE),"")</f>
        <v/>
      </c>
      <c r="AV57" s="15" t="str">
        <f t="shared" si="18"/>
        <v/>
      </c>
      <c r="AW57" s="15" t="str">
        <f>IFERROR(VLOOKUP($G57,TAB!$J:$BB,MATCH($AT57,TAB!$1:$1,0)-9,FALSE),"")</f>
        <v/>
      </c>
      <c r="AX57" s="15" t="str">
        <f>IF(AW57="AB",IFERROR(VLOOKUP($G57,TAB!$J:$BB,MATCH($AT57,TAB!$1:$1,0)-8,FALSE),""),"NA")</f>
        <v>NA</v>
      </c>
      <c r="AY57" s="15" t="str">
        <f>IFERROR(VLOOKUP($G57,TAB!$J:$BB,MATCH($AT57,TAB!$1:$1,0)-7,FALSE),"")</f>
        <v/>
      </c>
      <c r="AZ57" s="15" t="str">
        <f>IFERROR(VLOOKUP($G57,TAB!$J:$BB,MATCH($AT57,TAB!$1:$1,0)-6,FALSE),"")</f>
        <v/>
      </c>
      <c r="BA57" s="15" t="str">
        <f t="shared" si="19"/>
        <v/>
      </c>
      <c r="BB57" s="14" t="str">
        <f>IFERROR(VLOOKUP(BA57,INSTRUCTION!$I$1:$J$101,2),"")</f>
        <v/>
      </c>
      <c r="BC57" s="15" t="str">
        <f t="shared" si="37"/>
        <v/>
      </c>
      <c r="BD57" s="15" t="str">
        <f>IF(C57=0,"",TAB!I57)</f>
        <v/>
      </c>
      <c r="BE57" s="15" t="str">
        <f>IFERROR(VLOOKUP(BD57,INSTRUCTION!$D$2:$E$18,2,FALSE),"")</f>
        <v/>
      </c>
      <c r="BF57" s="15" t="str">
        <f t="shared" si="20"/>
        <v/>
      </c>
      <c r="BG57" s="15" t="str">
        <f>IFERROR(VLOOKUP($G57,TAB!$J:$BB,MATCH($BD57,TAB!$1:$1,0)-9,FALSE),"")</f>
        <v/>
      </c>
      <c r="BH57" s="15" t="str">
        <f>IF(BG57="AB",IFERROR(VLOOKUP($G57,TAB!$J:$BB,MATCH($BD57,TAB!$1:$1,0)-8,FALSE),""),"NA")</f>
        <v>NA</v>
      </c>
      <c r="BI57" s="15" t="str">
        <f>IFERROR(VLOOKUP($G57,TAB!$J:$BB,MATCH($BD57,TAB!$1:$1,0)-7,FALSE),"")</f>
        <v/>
      </c>
      <c r="BJ57" s="15" t="str">
        <f>IFERROR(VLOOKUP($G57,TAB!$J:$BB,MATCH($BD57,TAB!$1:$1,0)-6,FALSE),"")</f>
        <v/>
      </c>
      <c r="BK57" s="15" t="str">
        <f t="shared" si="21"/>
        <v/>
      </c>
      <c r="BL57" s="14" t="str">
        <f>IFERROR(VLOOKUP(BK57,INSTRUCTION!$I$1:$J$101,2),"")</f>
        <v/>
      </c>
      <c r="BM57" s="15" t="str">
        <f t="shared" si="38"/>
        <v/>
      </c>
      <c r="BN57" s="15" t="str">
        <f t="shared" si="22"/>
        <v/>
      </c>
      <c r="BO57" s="15" t="str">
        <f>IFERROR(SUMPRODUCT(LARGE((J57,S57,AC57,AM57,AW57,BG57),{1,2,3,4,5})),"")</f>
        <v/>
      </c>
      <c r="BP57" s="15" t="str">
        <f>IFERROR(SUMPRODUCT(LARGE((K57,U57,AE57,AO57,AY57,BI57),{1,2,3,4,5})),"")</f>
        <v/>
      </c>
      <c r="BQ57" s="15" t="str">
        <f>IF(BP57=0,"N.A.",IFERROR(SUMPRODUCT(LARGE((N57,W57,AG57,AQ57,BA57,BK57),{1,2,3,4,5})),""))</f>
        <v/>
      </c>
      <c r="BR57" s="15" t="str">
        <f t="shared" si="23"/>
        <v/>
      </c>
      <c r="BS57" s="15" t="str">
        <f t="shared" si="24"/>
        <v/>
      </c>
      <c r="BT57" s="15" t="str">
        <f t="shared" si="25"/>
        <v>N.A.</v>
      </c>
      <c r="BU57" s="15" t="str">
        <f t="shared" si="26"/>
        <v>N.A.</v>
      </c>
      <c r="BV57" s="15" t="str">
        <f t="shared" si="8"/>
        <v>N.A.</v>
      </c>
      <c r="BW57" s="34" t="str">
        <f t="shared" si="27"/>
        <v>N.A.</v>
      </c>
      <c r="BX57" s="15" t="str">
        <f t="shared" si="9"/>
        <v>N.A.</v>
      </c>
      <c r="BY57" s="15" t="str">
        <f t="shared" si="28"/>
        <v>N.A.</v>
      </c>
      <c r="BZ57" s="15" t="str">
        <f t="shared" si="31"/>
        <v>FAILED</v>
      </c>
      <c r="CA57" s="20" t="str">
        <f t="shared" si="29"/>
        <v/>
      </c>
      <c r="CB57" s="16">
        <f t="shared" si="30"/>
        <v>0</v>
      </c>
    </row>
    <row r="58" spans="1:80" x14ac:dyDescent="0.3">
      <c r="A58" s="49">
        <v>56</v>
      </c>
      <c r="B58" s="15">
        <f>TAB!A58</f>
        <v>0</v>
      </c>
      <c r="C58" s="15">
        <f>TAB!B58</f>
        <v>0</v>
      </c>
      <c r="D58" s="14" t="str">
        <f>IF(C58=0,"",TAB!C58)</f>
        <v/>
      </c>
      <c r="E58" s="14" t="str">
        <f>IF(C58=0,"",TAB!D58)</f>
        <v/>
      </c>
      <c r="F58" s="36" t="str">
        <f>IF(C58=0,"",TAB!E58)</f>
        <v/>
      </c>
      <c r="G58" s="14" t="str">
        <f>IF(C58=0,"",TAB!J58)</f>
        <v/>
      </c>
      <c r="H58" s="15" t="str">
        <f t="shared" si="10"/>
        <v/>
      </c>
      <c r="I58" s="15" t="str">
        <f t="shared" si="32"/>
        <v/>
      </c>
      <c r="J58" s="15" t="str">
        <f>IFERROR(VLOOKUP($G58,TAB!$J:$BB,2,FALSE),"")</f>
        <v/>
      </c>
      <c r="K58" s="15" t="str">
        <f>IF(J58="AB",IFERROR(VLOOKUP($G58,TAB!$J:$BB,3,FALSE),""),"NA")</f>
        <v>NA</v>
      </c>
      <c r="L58" s="15" t="str">
        <f>IFERROR(VLOOKUP($G58,TAB!$J:$BB,4,FALSE),"")</f>
        <v/>
      </c>
      <c r="M58" s="15" t="str">
        <f>IFERROR(VLOOKUP($G58,TAB!$J:$BB,5,FALSE),"")</f>
        <v/>
      </c>
      <c r="N58" s="15" t="str">
        <f t="shared" si="0"/>
        <v/>
      </c>
      <c r="O58" s="14" t="str">
        <f>IFERROR(VLOOKUP(N58,INSTRUCTION!$I$1:$J$101,2),"")</f>
        <v/>
      </c>
      <c r="P58" s="15" t="str">
        <f t="shared" si="33"/>
        <v/>
      </c>
      <c r="Q58" s="15" t="str">
        <f t="shared" si="12"/>
        <v/>
      </c>
      <c r="R58" s="15" t="str">
        <f t="shared" si="13"/>
        <v/>
      </c>
      <c r="S58" s="15" t="str">
        <f>IFERROR(VLOOKUP($G58,TAB!$J:$BB,6,FALSE),"")</f>
        <v/>
      </c>
      <c r="T58" s="15" t="str">
        <f>IF(S58="AB",IFERROR(VLOOKUP($G58,TAB!$J:$BB,7,FALSE),""),"NA")</f>
        <v>NA</v>
      </c>
      <c r="U58" s="15" t="str">
        <f>IFERROR(VLOOKUP($G58,TAB!$J:$BB,8,FALSE),"")</f>
        <v/>
      </c>
      <c r="V58" s="15" t="str">
        <f>IFERROR(VLOOKUP($G58,TAB!$J:$BB,9,FALSE),"")</f>
        <v/>
      </c>
      <c r="W58" s="15" t="str">
        <f t="shared" si="14"/>
        <v/>
      </c>
      <c r="X58" s="14" t="str">
        <f>IFERROR(VLOOKUP(W58,INSTRUCTION!$I$1:$J$101,2),"")</f>
        <v/>
      </c>
      <c r="Y58" s="15" t="str">
        <f t="shared" si="34"/>
        <v/>
      </c>
      <c r="Z58" s="14" t="str">
        <f>IF(C58=0,"",TAB!F58)</f>
        <v/>
      </c>
      <c r="AA58" s="15" t="str">
        <f>IFERROR(VLOOKUP(Z58,INSTRUCTION!$D$2:$E$18,2,FALSE),"")</f>
        <v/>
      </c>
      <c r="AB58" s="15" t="str">
        <f t="shared" si="15"/>
        <v/>
      </c>
      <c r="AC58" s="15" t="str">
        <f>IFERROR(VLOOKUP($G58,TAB!$J:$BB,MATCH($Z58,TAB!$1:$1,0)-9,FALSE),"")</f>
        <v/>
      </c>
      <c r="AD58" s="15" t="str">
        <f>IF(AC58="AB",IFERROR(VLOOKUP($G58,TAB!$J:$BB,MATCH($Z58,TAB!$1:$1,0)-8,FALSE),""),"NA")</f>
        <v>NA</v>
      </c>
      <c r="AE58" s="15" t="str">
        <f>IFERROR(VLOOKUP($G58,TAB!$J:$BB,MATCH($Z58,TAB!$1:$1,0)-7,FALSE),"")</f>
        <v/>
      </c>
      <c r="AF58" s="15" t="str">
        <f>IFERROR(VLOOKUP($G58,TAB!$J:$BB,MATCH($Z58,TAB!$1:$1,0)-6,FALSE),"")</f>
        <v/>
      </c>
      <c r="AG58" s="15" t="str">
        <f t="shared" si="16"/>
        <v/>
      </c>
      <c r="AH58" s="14" t="str">
        <f>IFERROR(VLOOKUP(AG58,INSTRUCTION!$I$1:$J$101,2),"")</f>
        <v/>
      </c>
      <c r="AI58" s="15" t="str">
        <f t="shared" si="35"/>
        <v/>
      </c>
      <c r="AJ58" s="15" t="str">
        <f>IF(C58=0,"",TAB!G58)</f>
        <v/>
      </c>
      <c r="AK58" s="15" t="str">
        <f>IFERROR(VLOOKUP(AJ58,INSTRUCTION!$D$2:$E$18,2,FALSE),"")</f>
        <v/>
      </c>
      <c r="AL58" s="15" t="str">
        <f t="shared" si="17"/>
        <v/>
      </c>
      <c r="AM58" s="15" t="str">
        <f>IFERROR(VLOOKUP($G58,TAB!$J:$BB,MATCH($AJ58,TAB!$1:$1,0)-9,FALSE),"")</f>
        <v/>
      </c>
      <c r="AN58" s="15" t="str">
        <f>IF(AM58="AB",IFERROR(VLOOKUP($G58,TAB!$J:$BB,MATCH($AJ58,TAB!$1:$1,0)-8,FALSE),""),"NA")</f>
        <v>NA</v>
      </c>
      <c r="AO58" s="15" t="str">
        <f>IFERROR(VLOOKUP($G58,TAB!$J:$BB,MATCH($AJ58,TAB!$1:$1,0)-7,FALSE),"")</f>
        <v/>
      </c>
      <c r="AP58" s="15" t="str">
        <f>IFERROR(VLOOKUP($G58,TAB!$J:$BB,MATCH($AJ58,TAB!$1:$1,0)-6,FALSE),"")</f>
        <v/>
      </c>
      <c r="AQ58" s="15" t="str">
        <f t="shared" si="4"/>
        <v/>
      </c>
      <c r="AR58" s="14" t="str">
        <f>IFERROR(VLOOKUP(AQ58,INSTRUCTION!$I$1:$J$101,2),"")</f>
        <v/>
      </c>
      <c r="AS58" s="15" t="str">
        <f t="shared" si="36"/>
        <v/>
      </c>
      <c r="AT58" s="15" t="str">
        <f>IF(C58=0,"",TAB!H58)</f>
        <v/>
      </c>
      <c r="AU58" s="15" t="str">
        <f>IFERROR(VLOOKUP(AT58,INSTRUCTION!$D$2:$E$18,2,FALSE),"")</f>
        <v/>
      </c>
      <c r="AV58" s="15" t="str">
        <f t="shared" si="18"/>
        <v/>
      </c>
      <c r="AW58" s="15" t="str">
        <f>IFERROR(VLOOKUP($G58,TAB!$J:$BB,MATCH($AT58,TAB!$1:$1,0)-9,FALSE),"")</f>
        <v/>
      </c>
      <c r="AX58" s="15" t="str">
        <f>IF(AW58="AB",IFERROR(VLOOKUP($G58,TAB!$J:$BB,MATCH($AT58,TAB!$1:$1,0)-8,FALSE),""),"NA")</f>
        <v>NA</v>
      </c>
      <c r="AY58" s="15" t="str">
        <f>IFERROR(VLOOKUP($G58,TAB!$J:$BB,MATCH($AT58,TAB!$1:$1,0)-7,FALSE),"")</f>
        <v/>
      </c>
      <c r="AZ58" s="15" t="str">
        <f>IFERROR(VLOOKUP($G58,TAB!$J:$BB,MATCH($AT58,TAB!$1:$1,0)-6,FALSE),"")</f>
        <v/>
      </c>
      <c r="BA58" s="15" t="str">
        <f t="shared" si="19"/>
        <v/>
      </c>
      <c r="BB58" s="14" t="str">
        <f>IFERROR(VLOOKUP(BA58,INSTRUCTION!$I$1:$J$101,2),"")</f>
        <v/>
      </c>
      <c r="BC58" s="15" t="str">
        <f t="shared" si="37"/>
        <v/>
      </c>
      <c r="BD58" s="15" t="str">
        <f>IF(C58=0,"",TAB!I58)</f>
        <v/>
      </c>
      <c r="BE58" s="15" t="str">
        <f>IFERROR(VLOOKUP(BD58,INSTRUCTION!$D$2:$E$18,2,FALSE),"")</f>
        <v/>
      </c>
      <c r="BF58" s="15" t="str">
        <f t="shared" si="20"/>
        <v/>
      </c>
      <c r="BG58" s="15" t="str">
        <f>IFERROR(VLOOKUP($G58,TAB!$J:$BB,MATCH($BD58,TAB!$1:$1,0)-9,FALSE),"")</f>
        <v/>
      </c>
      <c r="BH58" s="15" t="str">
        <f>IF(BG58="AB",IFERROR(VLOOKUP($G58,TAB!$J:$BB,MATCH($BD58,TAB!$1:$1,0)-8,FALSE),""),"NA")</f>
        <v>NA</v>
      </c>
      <c r="BI58" s="15" t="str">
        <f>IFERROR(VLOOKUP($G58,TAB!$J:$BB,MATCH($BD58,TAB!$1:$1,0)-7,FALSE),"")</f>
        <v/>
      </c>
      <c r="BJ58" s="15" t="str">
        <f>IFERROR(VLOOKUP($G58,TAB!$J:$BB,MATCH($BD58,TAB!$1:$1,0)-6,FALSE),"")</f>
        <v/>
      </c>
      <c r="BK58" s="15" t="str">
        <f t="shared" si="21"/>
        <v/>
      </c>
      <c r="BL58" s="14" t="str">
        <f>IFERROR(VLOOKUP(BK58,INSTRUCTION!$I$1:$J$101,2),"")</f>
        <v/>
      </c>
      <c r="BM58" s="15" t="str">
        <f t="shared" si="38"/>
        <v/>
      </c>
      <c r="BN58" s="15" t="str">
        <f t="shared" si="22"/>
        <v/>
      </c>
      <c r="BO58" s="15" t="str">
        <f>IFERROR(SUMPRODUCT(LARGE((J58,S58,AC58,AM58,AW58,BG58),{1,2,3,4,5})),"")</f>
        <v/>
      </c>
      <c r="BP58" s="15" t="str">
        <f>IFERROR(SUMPRODUCT(LARGE((K58,U58,AE58,AO58,AY58,BI58),{1,2,3,4,5})),"")</f>
        <v/>
      </c>
      <c r="BQ58" s="15" t="str">
        <f>IF(BP58=0,"N.A.",IFERROR(SUMPRODUCT(LARGE((N58,W58,AG58,AQ58,BA58,BK58),{1,2,3,4,5})),""))</f>
        <v/>
      </c>
      <c r="BR58" s="15" t="str">
        <f t="shared" si="23"/>
        <v/>
      </c>
      <c r="BS58" s="15" t="str">
        <f t="shared" si="24"/>
        <v/>
      </c>
      <c r="BT58" s="15" t="str">
        <f t="shared" si="25"/>
        <v>N.A.</v>
      </c>
      <c r="BU58" s="15" t="str">
        <f t="shared" si="26"/>
        <v>N.A.</v>
      </c>
      <c r="BV58" s="15" t="str">
        <f t="shared" si="8"/>
        <v>N.A.</v>
      </c>
      <c r="BW58" s="34" t="str">
        <f t="shared" si="27"/>
        <v>N.A.</v>
      </c>
      <c r="BX58" s="15" t="str">
        <f t="shared" si="9"/>
        <v>N.A.</v>
      </c>
      <c r="BY58" s="15" t="str">
        <f t="shared" si="28"/>
        <v>N.A.</v>
      </c>
      <c r="BZ58" s="15" t="str">
        <f t="shared" si="31"/>
        <v>FAILED</v>
      </c>
      <c r="CA58" s="20" t="str">
        <f t="shared" si="29"/>
        <v/>
      </c>
      <c r="CB58" s="16">
        <f t="shared" si="30"/>
        <v>0</v>
      </c>
    </row>
    <row r="59" spans="1:80" x14ac:dyDescent="0.3">
      <c r="A59" s="49">
        <v>57</v>
      </c>
      <c r="B59" s="15">
        <f>TAB!A59</f>
        <v>0</v>
      </c>
      <c r="C59" s="15">
        <f>TAB!B59</f>
        <v>0</v>
      </c>
      <c r="D59" s="14" t="str">
        <f>IF(C59=0,"",TAB!C59)</f>
        <v/>
      </c>
      <c r="E59" s="14" t="str">
        <f>IF(C59=0,"",TAB!D59)</f>
        <v/>
      </c>
      <c r="F59" s="36" t="str">
        <f>IF(C59=0,"",TAB!E59)</f>
        <v/>
      </c>
      <c r="G59" s="14" t="str">
        <f>IF(C59=0,"",TAB!J59)</f>
        <v/>
      </c>
      <c r="H59" s="15" t="str">
        <f t="shared" si="10"/>
        <v/>
      </c>
      <c r="I59" s="15" t="str">
        <f t="shared" si="32"/>
        <v/>
      </c>
      <c r="J59" s="15" t="str">
        <f>IFERROR(VLOOKUP($G59,TAB!$J:$BB,2,FALSE),"")</f>
        <v/>
      </c>
      <c r="K59" s="15" t="str">
        <f>IF(J59="AB",IFERROR(VLOOKUP($G59,TAB!$J:$BB,3,FALSE),""),"NA")</f>
        <v>NA</v>
      </c>
      <c r="L59" s="15" t="str">
        <f>IFERROR(VLOOKUP($G59,TAB!$J:$BB,4,FALSE),"")</f>
        <v/>
      </c>
      <c r="M59" s="15" t="str">
        <f>IFERROR(VLOOKUP($G59,TAB!$J:$BB,5,FALSE),"")</f>
        <v/>
      </c>
      <c r="N59" s="15" t="str">
        <f t="shared" si="0"/>
        <v/>
      </c>
      <c r="O59" s="14" t="str">
        <f>IFERROR(VLOOKUP(N59,INSTRUCTION!$I$1:$J$101,2),"")</f>
        <v/>
      </c>
      <c r="P59" s="15" t="str">
        <f t="shared" si="33"/>
        <v/>
      </c>
      <c r="Q59" s="15" t="str">
        <f t="shared" si="12"/>
        <v/>
      </c>
      <c r="R59" s="15" t="str">
        <f t="shared" si="13"/>
        <v/>
      </c>
      <c r="S59" s="15" t="str">
        <f>IFERROR(VLOOKUP($G59,TAB!$J:$BB,6,FALSE),"")</f>
        <v/>
      </c>
      <c r="T59" s="15" t="str">
        <f>IF(S59="AB",IFERROR(VLOOKUP($G59,TAB!$J:$BB,7,FALSE),""),"NA")</f>
        <v>NA</v>
      </c>
      <c r="U59" s="15" t="str">
        <f>IFERROR(VLOOKUP($G59,TAB!$J:$BB,8,FALSE),"")</f>
        <v/>
      </c>
      <c r="V59" s="15" t="str">
        <f>IFERROR(VLOOKUP($G59,TAB!$J:$BB,9,FALSE),"")</f>
        <v/>
      </c>
      <c r="W59" s="15" t="str">
        <f t="shared" si="14"/>
        <v/>
      </c>
      <c r="X59" s="14" t="str">
        <f>IFERROR(VLOOKUP(W59,INSTRUCTION!$I$1:$J$101,2),"")</f>
        <v/>
      </c>
      <c r="Y59" s="15" t="str">
        <f t="shared" si="34"/>
        <v/>
      </c>
      <c r="Z59" s="14" t="str">
        <f>IF(C59=0,"",TAB!F59)</f>
        <v/>
      </c>
      <c r="AA59" s="15" t="str">
        <f>IFERROR(VLOOKUP(Z59,INSTRUCTION!$D$2:$E$18,2,FALSE),"")</f>
        <v/>
      </c>
      <c r="AB59" s="15" t="str">
        <f t="shared" si="15"/>
        <v/>
      </c>
      <c r="AC59" s="15" t="str">
        <f>IFERROR(VLOOKUP($G59,TAB!$J:$BB,MATCH($Z59,TAB!$1:$1,0)-9,FALSE),"")</f>
        <v/>
      </c>
      <c r="AD59" s="15" t="str">
        <f>IF(AC59="AB",IFERROR(VLOOKUP($G59,TAB!$J:$BB,MATCH($Z59,TAB!$1:$1,0)-8,FALSE),""),"NA")</f>
        <v>NA</v>
      </c>
      <c r="AE59" s="15" t="str">
        <f>IFERROR(VLOOKUP($G59,TAB!$J:$BB,MATCH($Z59,TAB!$1:$1,0)-7,FALSE),"")</f>
        <v/>
      </c>
      <c r="AF59" s="15" t="str">
        <f>IFERROR(VLOOKUP($G59,TAB!$J:$BB,MATCH($Z59,TAB!$1:$1,0)-6,FALSE),"")</f>
        <v/>
      </c>
      <c r="AG59" s="15" t="str">
        <f t="shared" si="16"/>
        <v/>
      </c>
      <c r="AH59" s="14" t="str">
        <f>IFERROR(VLOOKUP(AG59,INSTRUCTION!$I$1:$J$101,2),"")</f>
        <v/>
      </c>
      <c r="AI59" s="15" t="str">
        <f t="shared" si="35"/>
        <v/>
      </c>
      <c r="AJ59" s="15" t="str">
        <f>IF(C59=0,"",TAB!G59)</f>
        <v/>
      </c>
      <c r="AK59" s="15" t="str">
        <f>IFERROR(VLOOKUP(AJ59,INSTRUCTION!$D$2:$E$18,2,FALSE),"")</f>
        <v/>
      </c>
      <c r="AL59" s="15" t="str">
        <f t="shared" si="17"/>
        <v/>
      </c>
      <c r="AM59" s="15" t="str">
        <f>IFERROR(VLOOKUP($G59,TAB!$J:$BB,MATCH($AJ59,TAB!$1:$1,0)-9,FALSE),"")</f>
        <v/>
      </c>
      <c r="AN59" s="15" t="str">
        <f>IF(AM59="AB",IFERROR(VLOOKUP($G59,TAB!$J:$BB,MATCH($AJ59,TAB!$1:$1,0)-8,FALSE),""),"NA")</f>
        <v>NA</v>
      </c>
      <c r="AO59" s="15" t="str">
        <f>IFERROR(VLOOKUP($G59,TAB!$J:$BB,MATCH($AJ59,TAB!$1:$1,0)-7,FALSE),"")</f>
        <v/>
      </c>
      <c r="AP59" s="15" t="str">
        <f>IFERROR(VLOOKUP($G59,TAB!$J:$BB,MATCH($AJ59,TAB!$1:$1,0)-6,FALSE),"")</f>
        <v/>
      </c>
      <c r="AQ59" s="15" t="str">
        <f t="shared" si="4"/>
        <v/>
      </c>
      <c r="AR59" s="14" t="str">
        <f>IFERROR(VLOOKUP(AQ59,INSTRUCTION!$I$1:$J$101,2),"")</f>
        <v/>
      </c>
      <c r="AS59" s="15" t="str">
        <f t="shared" si="36"/>
        <v/>
      </c>
      <c r="AT59" s="15" t="str">
        <f>IF(C59=0,"",TAB!H59)</f>
        <v/>
      </c>
      <c r="AU59" s="15" t="str">
        <f>IFERROR(VLOOKUP(AT59,INSTRUCTION!$D$2:$E$18,2,FALSE),"")</f>
        <v/>
      </c>
      <c r="AV59" s="15" t="str">
        <f t="shared" si="18"/>
        <v/>
      </c>
      <c r="AW59" s="15" t="str">
        <f>IFERROR(VLOOKUP($G59,TAB!$J:$BB,MATCH($AT59,TAB!$1:$1,0)-9,FALSE),"")</f>
        <v/>
      </c>
      <c r="AX59" s="15" t="str">
        <f>IF(AW59="AB",IFERROR(VLOOKUP($G59,TAB!$J:$BB,MATCH($AT59,TAB!$1:$1,0)-8,FALSE),""),"NA")</f>
        <v>NA</v>
      </c>
      <c r="AY59" s="15" t="str">
        <f>IFERROR(VLOOKUP($G59,TAB!$J:$BB,MATCH($AT59,TAB!$1:$1,0)-7,FALSE),"")</f>
        <v/>
      </c>
      <c r="AZ59" s="15" t="str">
        <f>IFERROR(VLOOKUP($G59,TAB!$J:$BB,MATCH($AT59,TAB!$1:$1,0)-6,FALSE),"")</f>
        <v/>
      </c>
      <c r="BA59" s="15" t="str">
        <f t="shared" si="19"/>
        <v/>
      </c>
      <c r="BB59" s="14" t="str">
        <f>IFERROR(VLOOKUP(BA59,INSTRUCTION!$I$1:$J$101,2),"")</f>
        <v/>
      </c>
      <c r="BC59" s="15" t="str">
        <f t="shared" si="37"/>
        <v/>
      </c>
      <c r="BD59" s="15" t="str">
        <f>IF(C59=0,"",TAB!I59)</f>
        <v/>
      </c>
      <c r="BE59" s="15" t="str">
        <f>IFERROR(VLOOKUP(BD59,INSTRUCTION!$D$2:$E$18,2,FALSE),"")</f>
        <v/>
      </c>
      <c r="BF59" s="15" t="str">
        <f t="shared" si="20"/>
        <v/>
      </c>
      <c r="BG59" s="15" t="str">
        <f>IFERROR(VLOOKUP($G59,TAB!$J:$BB,MATCH($BD59,TAB!$1:$1,0)-9,FALSE),"")</f>
        <v/>
      </c>
      <c r="BH59" s="15" t="str">
        <f>IF(BG59="AB",IFERROR(VLOOKUP($G59,TAB!$J:$BB,MATCH($BD59,TAB!$1:$1,0)-8,FALSE),""),"NA")</f>
        <v>NA</v>
      </c>
      <c r="BI59" s="15" t="str">
        <f>IFERROR(VLOOKUP($G59,TAB!$J:$BB,MATCH($BD59,TAB!$1:$1,0)-7,FALSE),"")</f>
        <v/>
      </c>
      <c r="BJ59" s="15" t="str">
        <f>IFERROR(VLOOKUP($G59,TAB!$J:$BB,MATCH($BD59,TAB!$1:$1,0)-6,FALSE),"")</f>
        <v/>
      </c>
      <c r="BK59" s="15" t="str">
        <f t="shared" si="21"/>
        <v/>
      </c>
      <c r="BL59" s="14" t="str">
        <f>IFERROR(VLOOKUP(BK59,INSTRUCTION!$I$1:$J$101,2),"")</f>
        <v/>
      </c>
      <c r="BM59" s="15" t="str">
        <f t="shared" si="38"/>
        <v/>
      </c>
      <c r="BN59" s="15" t="str">
        <f t="shared" si="22"/>
        <v/>
      </c>
      <c r="BO59" s="15" t="str">
        <f>IFERROR(SUMPRODUCT(LARGE((J59,S59,AC59,AM59,AW59,BG59),{1,2,3,4,5})),"")</f>
        <v/>
      </c>
      <c r="BP59" s="15" t="str">
        <f>IFERROR(SUMPRODUCT(LARGE((K59,U59,AE59,AO59,AY59,BI59),{1,2,3,4,5})),"")</f>
        <v/>
      </c>
      <c r="BQ59" s="15" t="str">
        <f>IF(BP59=0,"N.A.",IFERROR(SUMPRODUCT(LARGE((N59,W59,AG59,AQ59,BA59,BK59),{1,2,3,4,5})),""))</f>
        <v/>
      </c>
      <c r="BR59" s="15" t="str">
        <f t="shared" si="23"/>
        <v/>
      </c>
      <c r="BS59" s="15" t="str">
        <f t="shared" si="24"/>
        <v/>
      </c>
      <c r="BT59" s="15" t="str">
        <f t="shared" si="25"/>
        <v>N.A.</v>
      </c>
      <c r="BU59" s="15" t="str">
        <f t="shared" si="26"/>
        <v>N.A.</v>
      </c>
      <c r="BV59" s="15" t="str">
        <f t="shared" si="8"/>
        <v>N.A.</v>
      </c>
      <c r="BW59" s="34" t="str">
        <f t="shared" si="27"/>
        <v>N.A.</v>
      </c>
      <c r="BX59" s="15" t="str">
        <f t="shared" si="9"/>
        <v>N.A.</v>
      </c>
      <c r="BY59" s="15" t="str">
        <f t="shared" si="28"/>
        <v>N.A.</v>
      </c>
      <c r="BZ59" s="15" t="str">
        <f t="shared" si="31"/>
        <v>FAILED</v>
      </c>
      <c r="CA59" s="20" t="str">
        <f t="shared" si="29"/>
        <v/>
      </c>
      <c r="CB59" s="16">
        <f t="shared" si="30"/>
        <v>0</v>
      </c>
    </row>
    <row r="60" spans="1:80" x14ac:dyDescent="0.3">
      <c r="A60" s="49">
        <v>58</v>
      </c>
      <c r="B60" s="15">
        <f>TAB!A60</f>
        <v>0</v>
      </c>
      <c r="C60" s="15">
        <f>TAB!B60</f>
        <v>0</v>
      </c>
      <c r="D60" s="14" t="str">
        <f>IF(C60=0,"",TAB!C60)</f>
        <v/>
      </c>
      <c r="E60" s="14" t="str">
        <f>IF(C60=0,"",TAB!D60)</f>
        <v/>
      </c>
      <c r="F60" s="36" t="str">
        <f>IF(C60=0,"",TAB!E60)</f>
        <v/>
      </c>
      <c r="G60" s="14" t="str">
        <f>IF(C60=0,"",TAB!J60)</f>
        <v/>
      </c>
      <c r="H60" s="15" t="str">
        <f t="shared" si="10"/>
        <v/>
      </c>
      <c r="I60" s="15" t="str">
        <f t="shared" si="32"/>
        <v/>
      </c>
      <c r="J60" s="15" t="str">
        <f>IFERROR(VLOOKUP($G60,TAB!$J:$BB,2,FALSE),"")</f>
        <v/>
      </c>
      <c r="K60" s="15" t="str">
        <f>IF(J60="AB",IFERROR(VLOOKUP($G60,TAB!$J:$BB,3,FALSE),""),"NA")</f>
        <v>NA</v>
      </c>
      <c r="L60" s="15" t="str">
        <f>IFERROR(VLOOKUP($G60,TAB!$J:$BB,4,FALSE),"")</f>
        <v/>
      </c>
      <c r="M60" s="15" t="str">
        <f>IFERROR(VLOOKUP($G60,TAB!$J:$BB,5,FALSE),"")</f>
        <v/>
      </c>
      <c r="N60" s="15" t="str">
        <f t="shared" si="0"/>
        <v/>
      </c>
      <c r="O60" s="14" t="str">
        <f>IFERROR(VLOOKUP(N60,INSTRUCTION!$I$1:$J$101,2),"")</f>
        <v/>
      </c>
      <c r="P60" s="15" t="str">
        <f t="shared" si="33"/>
        <v/>
      </c>
      <c r="Q60" s="15" t="str">
        <f t="shared" si="12"/>
        <v/>
      </c>
      <c r="R60" s="15" t="str">
        <f t="shared" si="13"/>
        <v/>
      </c>
      <c r="S60" s="15" t="str">
        <f>IFERROR(VLOOKUP($G60,TAB!$J:$BB,6,FALSE),"")</f>
        <v/>
      </c>
      <c r="T60" s="15" t="str">
        <f>IF(S60="AB",IFERROR(VLOOKUP($G60,TAB!$J:$BB,7,FALSE),""),"NA")</f>
        <v>NA</v>
      </c>
      <c r="U60" s="15" t="str">
        <f>IFERROR(VLOOKUP($G60,TAB!$J:$BB,8,FALSE),"")</f>
        <v/>
      </c>
      <c r="V60" s="15" t="str">
        <f>IFERROR(VLOOKUP($G60,TAB!$J:$BB,9,FALSE),"")</f>
        <v/>
      </c>
      <c r="W60" s="15" t="str">
        <f t="shared" si="14"/>
        <v/>
      </c>
      <c r="X60" s="14" t="str">
        <f>IFERROR(VLOOKUP(W60,INSTRUCTION!$I$1:$J$101,2),"")</f>
        <v/>
      </c>
      <c r="Y60" s="15" t="str">
        <f t="shared" si="34"/>
        <v/>
      </c>
      <c r="Z60" s="14" t="str">
        <f>IF(C60=0,"",TAB!F60)</f>
        <v/>
      </c>
      <c r="AA60" s="15" t="str">
        <f>IFERROR(VLOOKUP(Z60,INSTRUCTION!$D$2:$E$18,2,FALSE),"")</f>
        <v/>
      </c>
      <c r="AB60" s="15" t="str">
        <f t="shared" si="15"/>
        <v/>
      </c>
      <c r="AC60" s="15" t="str">
        <f>IFERROR(VLOOKUP($G60,TAB!$J:$BB,MATCH($Z60,TAB!$1:$1,0)-9,FALSE),"")</f>
        <v/>
      </c>
      <c r="AD60" s="15" t="str">
        <f>IF(AC60="AB",IFERROR(VLOOKUP($G60,TAB!$J:$BB,MATCH($Z60,TAB!$1:$1,0)-8,FALSE),""),"NA")</f>
        <v>NA</v>
      </c>
      <c r="AE60" s="15" t="str">
        <f>IFERROR(VLOOKUP($G60,TAB!$J:$BB,MATCH($Z60,TAB!$1:$1,0)-7,FALSE),"")</f>
        <v/>
      </c>
      <c r="AF60" s="15" t="str">
        <f>IFERROR(VLOOKUP($G60,TAB!$J:$BB,MATCH($Z60,TAB!$1:$1,0)-6,FALSE),"")</f>
        <v/>
      </c>
      <c r="AG60" s="15" t="str">
        <f t="shared" si="16"/>
        <v/>
      </c>
      <c r="AH60" s="14" t="str">
        <f>IFERROR(VLOOKUP(AG60,INSTRUCTION!$I$1:$J$101,2),"")</f>
        <v/>
      </c>
      <c r="AI60" s="15" t="str">
        <f t="shared" si="35"/>
        <v/>
      </c>
      <c r="AJ60" s="15" t="str">
        <f>IF(C60=0,"",TAB!G60)</f>
        <v/>
      </c>
      <c r="AK60" s="15" t="str">
        <f>IFERROR(VLOOKUP(AJ60,INSTRUCTION!$D$2:$E$18,2,FALSE),"")</f>
        <v/>
      </c>
      <c r="AL60" s="15" t="str">
        <f t="shared" si="17"/>
        <v/>
      </c>
      <c r="AM60" s="15" t="str">
        <f>IFERROR(VLOOKUP($G60,TAB!$J:$BB,MATCH($AJ60,TAB!$1:$1,0)-9,FALSE),"")</f>
        <v/>
      </c>
      <c r="AN60" s="15" t="str">
        <f>IF(AM60="AB",IFERROR(VLOOKUP($G60,TAB!$J:$BB,MATCH($AJ60,TAB!$1:$1,0)-8,FALSE),""),"NA")</f>
        <v>NA</v>
      </c>
      <c r="AO60" s="15" t="str">
        <f>IFERROR(VLOOKUP($G60,TAB!$J:$BB,MATCH($AJ60,TAB!$1:$1,0)-7,FALSE),"")</f>
        <v/>
      </c>
      <c r="AP60" s="15" t="str">
        <f>IFERROR(VLOOKUP($G60,TAB!$J:$BB,MATCH($AJ60,TAB!$1:$1,0)-6,FALSE),"")</f>
        <v/>
      </c>
      <c r="AQ60" s="15" t="str">
        <f t="shared" si="4"/>
        <v/>
      </c>
      <c r="AR60" s="14" t="str">
        <f>IFERROR(VLOOKUP(AQ60,INSTRUCTION!$I$1:$J$101,2),"")</f>
        <v/>
      </c>
      <c r="AS60" s="15" t="str">
        <f t="shared" si="36"/>
        <v/>
      </c>
      <c r="AT60" s="15" t="str">
        <f>IF(C60=0,"",TAB!H60)</f>
        <v/>
      </c>
      <c r="AU60" s="15" t="str">
        <f>IFERROR(VLOOKUP(AT60,INSTRUCTION!$D$2:$E$18,2,FALSE),"")</f>
        <v/>
      </c>
      <c r="AV60" s="15" t="str">
        <f t="shared" si="18"/>
        <v/>
      </c>
      <c r="AW60" s="15" t="str">
        <f>IFERROR(VLOOKUP($G60,TAB!$J:$BB,MATCH($AT60,TAB!$1:$1,0)-9,FALSE),"")</f>
        <v/>
      </c>
      <c r="AX60" s="15" t="str">
        <f>IF(AW60="AB",IFERROR(VLOOKUP($G60,TAB!$J:$BB,MATCH($AT60,TAB!$1:$1,0)-8,FALSE),""),"NA")</f>
        <v>NA</v>
      </c>
      <c r="AY60" s="15" t="str">
        <f>IFERROR(VLOOKUP($G60,TAB!$J:$BB,MATCH($AT60,TAB!$1:$1,0)-7,FALSE),"")</f>
        <v/>
      </c>
      <c r="AZ60" s="15" t="str">
        <f>IFERROR(VLOOKUP($G60,TAB!$J:$BB,MATCH($AT60,TAB!$1:$1,0)-6,FALSE),"")</f>
        <v/>
      </c>
      <c r="BA60" s="15" t="str">
        <f t="shared" si="19"/>
        <v/>
      </c>
      <c r="BB60" s="14" t="str">
        <f>IFERROR(VLOOKUP(BA60,INSTRUCTION!$I$1:$J$101,2),"")</f>
        <v/>
      </c>
      <c r="BC60" s="15" t="str">
        <f t="shared" si="37"/>
        <v/>
      </c>
      <c r="BD60" s="15" t="str">
        <f>IF(C60=0,"",TAB!I60)</f>
        <v/>
      </c>
      <c r="BE60" s="15" t="str">
        <f>IFERROR(VLOOKUP(BD60,INSTRUCTION!$D$2:$E$18,2,FALSE),"")</f>
        <v/>
      </c>
      <c r="BF60" s="15" t="str">
        <f t="shared" si="20"/>
        <v/>
      </c>
      <c r="BG60" s="15" t="str">
        <f>IFERROR(VLOOKUP($G60,TAB!$J:$BB,MATCH($BD60,TAB!$1:$1,0)-9,FALSE),"")</f>
        <v/>
      </c>
      <c r="BH60" s="15" t="str">
        <f>IF(BG60="AB",IFERROR(VLOOKUP($G60,TAB!$J:$BB,MATCH($BD60,TAB!$1:$1,0)-8,FALSE),""),"NA")</f>
        <v>NA</v>
      </c>
      <c r="BI60" s="15" t="str">
        <f>IFERROR(VLOOKUP($G60,TAB!$J:$BB,MATCH($BD60,TAB!$1:$1,0)-7,FALSE),"")</f>
        <v/>
      </c>
      <c r="BJ60" s="15" t="str">
        <f>IFERROR(VLOOKUP($G60,TAB!$J:$BB,MATCH($BD60,TAB!$1:$1,0)-6,FALSE),"")</f>
        <v/>
      </c>
      <c r="BK60" s="15" t="str">
        <f t="shared" si="21"/>
        <v/>
      </c>
      <c r="BL60" s="14" t="str">
        <f>IFERROR(VLOOKUP(BK60,INSTRUCTION!$I$1:$J$101,2),"")</f>
        <v/>
      </c>
      <c r="BM60" s="15" t="str">
        <f t="shared" si="38"/>
        <v/>
      </c>
      <c r="BN60" s="15" t="str">
        <f t="shared" si="22"/>
        <v/>
      </c>
      <c r="BO60" s="15" t="str">
        <f>IFERROR(SUMPRODUCT(LARGE((J60,S60,AC60,AM60,AW60,BG60),{1,2,3,4,5})),"")</f>
        <v/>
      </c>
      <c r="BP60" s="15" t="str">
        <f>IFERROR(SUMPRODUCT(LARGE((K60,U60,AE60,AO60,AY60,BI60),{1,2,3,4,5})),"")</f>
        <v/>
      </c>
      <c r="BQ60" s="15" t="str">
        <f>IF(BP60=0,"N.A.",IFERROR(SUMPRODUCT(LARGE((N60,W60,AG60,AQ60,BA60,BK60),{1,2,3,4,5})),""))</f>
        <v/>
      </c>
      <c r="BR60" s="15" t="str">
        <f t="shared" si="23"/>
        <v/>
      </c>
      <c r="BS60" s="15" t="str">
        <f t="shared" si="24"/>
        <v/>
      </c>
      <c r="BT60" s="15" t="str">
        <f t="shared" si="25"/>
        <v>N.A.</v>
      </c>
      <c r="BU60" s="15" t="str">
        <f t="shared" si="26"/>
        <v>N.A.</v>
      </c>
      <c r="BV60" s="15" t="str">
        <f t="shared" si="8"/>
        <v>N.A.</v>
      </c>
      <c r="BW60" s="34" t="str">
        <f t="shared" si="27"/>
        <v>N.A.</v>
      </c>
      <c r="BX60" s="15" t="str">
        <f t="shared" si="9"/>
        <v>N.A.</v>
      </c>
      <c r="BY60" s="15" t="str">
        <f t="shared" si="28"/>
        <v>N.A.</v>
      </c>
      <c r="BZ60" s="15" t="str">
        <f t="shared" si="31"/>
        <v>FAILED</v>
      </c>
      <c r="CA60" s="20" t="str">
        <f t="shared" si="29"/>
        <v/>
      </c>
      <c r="CB60" s="16">
        <f t="shared" si="30"/>
        <v>0</v>
      </c>
    </row>
    <row r="61" spans="1:80" x14ac:dyDescent="0.3">
      <c r="A61" s="49">
        <v>59</v>
      </c>
      <c r="B61" s="15">
        <f>TAB!A61</f>
        <v>0</v>
      </c>
      <c r="C61" s="15">
        <f>TAB!B61</f>
        <v>0</v>
      </c>
      <c r="D61" s="14" t="str">
        <f>IF(C61=0,"",TAB!C61)</f>
        <v/>
      </c>
      <c r="E61" s="14" t="str">
        <f>IF(C61=0,"",TAB!D61)</f>
        <v/>
      </c>
      <c r="F61" s="36" t="str">
        <f>IF(C61=0,"",TAB!E61)</f>
        <v/>
      </c>
      <c r="G61" s="14" t="str">
        <f>IF(C61=0,"",TAB!J61)</f>
        <v/>
      </c>
      <c r="H61" s="15" t="str">
        <f t="shared" si="10"/>
        <v/>
      </c>
      <c r="I61" s="15" t="str">
        <f t="shared" si="32"/>
        <v/>
      </c>
      <c r="J61" s="15" t="str">
        <f>IFERROR(VLOOKUP($G61,TAB!$J:$BB,2,FALSE),"")</f>
        <v/>
      </c>
      <c r="K61" s="15" t="str">
        <f>IF(J61="AB",IFERROR(VLOOKUP($G61,TAB!$J:$BB,3,FALSE),""),"NA")</f>
        <v>NA</v>
      </c>
      <c r="L61" s="15" t="str">
        <f>IFERROR(VLOOKUP($G61,TAB!$J:$BB,4,FALSE),"")</f>
        <v/>
      </c>
      <c r="M61" s="15" t="str">
        <f>IFERROR(VLOOKUP($G61,TAB!$J:$BB,5,FALSE),"")</f>
        <v/>
      </c>
      <c r="N61" s="15" t="str">
        <f t="shared" si="0"/>
        <v/>
      </c>
      <c r="O61" s="14" t="str">
        <f>IFERROR(VLOOKUP(N61,INSTRUCTION!$I$1:$J$101,2),"")</f>
        <v/>
      </c>
      <c r="P61" s="15" t="str">
        <f t="shared" si="33"/>
        <v/>
      </c>
      <c r="Q61" s="15" t="str">
        <f t="shared" si="12"/>
        <v/>
      </c>
      <c r="R61" s="15" t="str">
        <f t="shared" si="13"/>
        <v/>
      </c>
      <c r="S61" s="15" t="str">
        <f>IFERROR(VLOOKUP($G61,TAB!$J:$BB,6,FALSE),"")</f>
        <v/>
      </c>
      <c r="T61" s="15" t="str">
        <f>IF(S61="AB",IFERROR(VLOOKUP($G61,TAB!$J:$BB,7,FALSE),""),"NA")</f>
        <v>NA</v>
      </c>
      <c r="U61" s="15" t="str">
        <f>IFERROR(VLOOKUP($G61,TAB!$J:$BB,8,FALSE),"")</f>
        <v/>
      </c>
      <c r="V61" s="15" t="str">
        <f>IFERROR(VLOOKUP($G61,TAB!$J:$BB,9,FALSE),"")</f>
        <v/>
      </c>
      <c r="W61" s="15" t="str">
        <f t="shared" si="14"/>
        <v/>
      </c>
      <c r="X61" s="14" t="str">
        <f>IFERROR(VLOOKUP(W61,INSTRUCTION!$I$1:$J$101,2),"")</f>
        <v/>
      </c>
      <c r="Y61" s="15" t="str">
        <f t="shared" si="34"/>
        <v/>
      </c>
      <c r="Z61" s="14" t="str">
        <f>IF(C61=0,"",TAB!F61)</f>
        <v/>
      </c>
      <c r="AA61" s="15" t="str">
        <f>IFERROR(VLOOKUP(Z61,INSTRUCTION!$D$2:$E$18,2,FALSE),"")</f>
        <v/>
      </c>
      <c r="AB61" s="15" t="str">
        <f t="shared" si="15"/>
        <v/>
      </c>
      <c r="AC61" s="15" t="str">
        <f>IFERROR(VLOOKUP($G61,TAB!$J:$BB,MATCH($Z61,TAB!$1:$1,0)-9,FALSE),"")</f>
        <v/>
      </c>
      <c r="AD61" s="15" t="str">
        <f>IF(AC61="AB",IFERROR(VLOOKUP($G61,TAB!$J:$BB,MATCH($Z61,TAB!$1:$1,0)-8,FALSE),""),"NA")</f>
        <v>NA</v>
      </c>
      <c r="AE61" s="15" t="str">
        <f>IFERROR(VLOOKUP($G61,TAB!$J:$BB,MATCH($Z61,TAB!$1:$1,0)-7,FALSE),"")</f>
        <v/>
      </c>
      <c r="AF61" s="15" t="str">
        <f>IFERROR(VLOOKUP($G61,TAB!$J:$BB,MATCH($Z61,TAB!$1:$1,0)-6,FALSE),"")</f>
        <v/>
      </c>
      <c r="AG61" s="15" t="str">
        <f t="shared" si="16"/>
        <v/>
      </c>
      <c r="AH61" s="14" t="str">
        <f>IFERROR(VLOOKUP(AG61,INSTRUCTION!$I$1:$J$101,2),"")</f>
        <v/>
      </c>
      <c r="AI61" s="15" t="str">
        <f t="shared" si="35"/>
        <v/>
      </c>
      <c r="AJ61" s="15" t="str">
        <f>IF(C61=0,"",TAB!G61)</f>
        <v/>
      </c>
      <c r="AK61" s="15" t="str">
        <f>IFERROR(VLOOKUP(AJ61,INSTRUCTION!$D$2:$E$18,2,FALSE),"")</f>
        <v/>
      </c>
      <c r="AL61" s="15" t="str">
        <f t="shared" si="17"/>
        <v/>
      </c>
      <c r="AM61" s="15" t="str">
        <f>IFERROR(VLOOKUP($G61,TAB!$J:$BB,MATCH($AJ61,TAB!$1:$1,0)-9,FALSE),"")</f>
        <v/>
      </c>
      <c r="AN61" s="15" t="str">
        <f>IF(AM61="AB",IFERROR(VLOOKUP($G61,TAB!$J:$BB,MATCH($AJ61,TAB!$1:$1,0)-8,FALSE),""),"NA")</f>
        <v>NA</v>
      </c>
      <c r="AO61" s="15" t="str">
        <f>IFERROR(VLOOKUP($G61,TAB!$J:$BB,MATCH($AJ61,TAB!$1:$1,0)-7,FALSE),"")</f>
        <v/>
      </c>
      <c r="AP61" s="15" t="str">
        <f>IFERROR(VLOOKUP($G61,TAB!$J:$BB,MATCH($AJ61,TAB!$1:$1,0)-6,FALSE),"")</f>
        <v/>
      </c>
      <c r="AQ61" s="15" t="str">
        <f t="shared" si="4"/>
        <v/>
      </c>
      <c r="AR61" s="14" t="str">
        <f>IFERROR(VLOOKUP(AQ61,INSTRUCTION!$I$1:$J$101,2),"")</f>
        <v/>
      </c>
      <c r="AS61" s="15" t="str">
        <f t="shared" si="36"/>
        <v/>
      </c>
      <c r="AT61" s="15" t="str">
        <f>IF(C61=0,"",TAB!H61)</f>
        <v/>
      </c>
      <c r="AU61" s="15" t="str">
        <f>IFERROR(VLOOKUP(AT61,INSTRUCTION!$D$2:$E$18,2,FALSE),"")</f>
        <v/>
      </c>
      <c r="AV61" s="15" t="str">
        <f t="shared" si="18"/>
        <v/>
      </c>
      <c r="AW61" s="15" t="str">
        <f>IFERROR(VLOOKUP($G61,TAB!$J:$BB,MATCH($AT61,TAB!$1:$1,0)-9,FALSE),"")</f>
        <v/>
      </c>
      <c r="AX61" s="15" t="str">
        <f>IF(AW61="AB",IFERROR(VLOOKUP($G61,TAB!$J:$BB,MATCH($AT61,TAB!$1:$1,0)-8,FALSE),""),"NA")</f>
        <v>NA</v>
      </c>
      <c r="AY61" s="15" t="str">
        <f>IFERROR(VLOOKUP($G61,TAB!$J:$BB,MATCH($AT61,TAB!$1:$1,0)-7,FALSE),"")</f>
        <v/>
      </c>
      <c r="AZ61" s="15" t="str">
        <f>IFERROR(VLOOKUP($G61,TAB!$J:$BB,MATCH($AT61,TAB!$1:$1,0)-6,FALSE),"")</f>
        <v/>
      </c>
      <c r="BA61" s="15" t="str">
        <f t="shared" si="19"/>
        <v/>
      </c>
      <c r="BB61" s="14" t="str">
        <f>IFERROR(VLOOKUP(BA61,INSTRUCTION!$I$1:$J$101,2),"")</f>
        <v/>
      </c>
      <c r="BC61" s="15" t="str">
        <f t="shared" si="37"/>
        <v/>
      </c>
      <c r="BD61" s="15" t="str">
        <f>IF(C61=0,"",TAB!I61)</f>
        <v/>
      </c>
      <c r="BE61" s="15" t="str">
        <f>IFERROR(VLOOKUP(BD61,INSTRUCTION!$D$2:$E$18,2,FALSE),"")</f>
        <v/>
      </c>
      <c r="BF61" s="15" t="str">
        <f t="shared" si="20"/>
        <v/>
      </c>
      <c r="BG61" s="15" t="str">
        <f>IFERROR(VLOOKUP($G61,TAB!$J:$BB,MATCH($BD61,TAB!$1:$1,0)-9,FALSE),"")</f>
        <v/>
      </c>
      <c r="BH61" s="15" t="str">
        <f>IF(BG61="AB",IFERROR(VLOOKUP($G61,TAB!$J:$BB,MATCH($BD61,TAB!$1:$1,0)-8,FALSE),""),"NA")</f>
        <v>NA</v>
      </c>
      <c r="BI61" s="15" t="str">
        <f>IFERROR(VLOOKUP($G61,TAB!$J:$BB,MATCH($BD61,TAB!$1:$1,0)-7,FALSE),"")</f>
        <v/>
      </c>
      <c r="BJ61" s="15" t="str">
        <f>IFERROR(VLOOKUP($G61,TAB!$J:$BB,MATCH($BD61,TAB!$1:$1,0)-6,FALSE),"")</f>
        <v/>
      </c>
      <c r="BK61" s="15" t="str">
        <f t="shared" si="21"/>
        <v/>
      </c>
      <c r="BL61" s="14" t="str">
        <f>IFERROR(VLOOKUP(BK61,INSTRUCTION!$I$1:$J$101,2),"")</f>
        <v/>
      </c>
      <c r="BM61" s="15" t="str">
        <f t="shared" si="38"/>
        <v/>
      </c>
      <c r="BN61" s="15" t="str">
        <f t="shared" si="22"/>
        <v/>
      </c>
      <c r="BO61" s="15" t="str">
        <f>IFERROR(SUMPRODUCT(LARGE((J61,S61,AC61,AM61,AW61,BG61),{1,2,3,4,5})),"")</f>
        <v/>
      </c>
      <c r="BP61" s="15" t="str">
        <f>IFERROR(SUMPRODUCT(LARGE((K61,U61,AE61,AO61,AY61,BI61),{1,2,3,4,5})),"")</f>
        <v/>
      </c>
      <c r="BQ61" s="15" t="str">
        <f>IF(BP61=0,"N.A.",IFERROR(SUMPRODUCT(LARGE((N61,W61,AG61,AQ61,BA61,BK61),{1,2,3,4,5})),""))</f>
        <v/>
      </c>
      <c r="BR61" s="15" t="str">
        <f t="shared" si="23"/>
        <v/>
      </c>
      <c r="BS61" s="15" t="str">
        <f t="shared" si="24"/>
        <v/>
      </c>
      <c r="BT61" s="15" t="str">
        <f t="shared" si="25"/>
        <v>N.A.</v>
      </c>
      <c r="BU61" s="15" t="str">
        <f t="shared" si="26"/>
        <v>N.A.</v>
      </c>
      <c r="BV61" s="15" t="str">
        <f t="shared" si="8"/>
        <v>N.A.</v>
      </c>
      <c r="BW61" s="34" t="str">
        <f t="shared" si="27"/>
        <v>N.A.</v>
      </c>
      <c r="BX61" s="15" t="str">
        <f t="shared" si="9"/>
        <v>N.A.</v>
      </c>
      <c r="BY61" s="15" t="str">
        <f t="shared" si="28"/>
        <v>N.A.</v>
      </c>
      <c r="BZ61" s="15" t="str">
        <f t="shared" si="31"/>
        <v>FAILED</v>
      </c>
      <c r="CA61" s="20" t="str">
        <f t="shared" si="29"/>
        <v/>
      </c>
      <c r="CB61" s="16">
        <f t="shared" si="30"/>
        <v>0</v>
      </c>
    </row>
    <row r="62" spans="1:80" x14ac:dyDescent="0.3">
      <c r="A62" s="49">
        <v>60</v>
      </c>
      <c r="B62" s="15">
        <f>TAB!A62</f>
        <v>0</v>
      </c>
      <c r="C62" s="15">
        <f>TAB!B62</f>
        <v>0</v>
      </c>
      <c r="D62" s="14" t="str">
        <f>IF(C62=0,"",TAB!C62)</f>
        <v/>
      </c>
      <c r="E62" s="14" t="str">
        <f>IF(C62=0,"",TAB!D62)</f>
        <v/>
      </c>
      <c r="F62" s="36" t="str">
        <f>IF(C62=0,"",TAB!E62)</f>
        <v/>
      </c>
      <c r="G62" s="14" t="str">
        <f>IF(C62=0,"",TAB!J62)</f>
        <v/>
      </c>
      <c r="H62" s="15" t="str">
        <f t="shared" si="10"/>
        <v/>
      </c>
      <c r="I62" s="15" t="str">
        <f t="shared" si="32"/>
        <v/>
      </c>
      <c r="J62" s="15" t="str">
        <f>IFERROR(VLOOKUP($G62,TAB!$J:$BB,2,FALSE),"")</f>
        <v/>
      </c>
      <c r="K62" s="15" t="str">
        <f>IF(J62="AB",IFERROR(VLOOKUP($G62,TAB!$J:$BB,3,FALSE),""),"NA")</f>
        <v>NA</v>
      </c>
      <c r="L62" s="15" t="str">
        <f>IFERROR(VLOOKUP($G62,TAB!$J:$BB,4,FALSE),"")</f>
        <v/>
      </c>
      <c r="M62" s="15" t="str">
        <f>IFERROR(VLOOKUP($G62,TAB!$J:$BB,5,FALSE),"")</f>
        <v/>
      </c>
      <c r="N62" s="15" t="str">
        <f t="shared" si="0"/>
        <v/>
      </c>
      <c r="O62" s="14" t="str">
        <f>IFERROR(VLOOKUP(N62,INSTRUCTION!$I$1:$J$101,2),"")</f>
        <v/>
      </c>
      <c r="P62" s="15" t="str">
        <f t="shared" si="33"/>
        <v/>
      </c>
      <c r="Q62" s="15" t="str">
        <f t="shared" si="12"/>
        <v/>
      </c>
      <c r="R62" s="15" t="str">
        <f t="shared" si="13"/>
        <v/>
      </c>
      <c r="S62" s="15" t="str">
        <f>IFERROR(VLOOKUP($G62,TAB!$J:$BB,6,FALSE),"")</f>
        <v/>
      </c>
      <c r="T62" s="15" t="str">
        <f>IF(S62="AB",IFERROR(VLOOKUP($G62,TAB!$J:$BB,7,FALSE),""),"NA")</f>
        <v>NA</v>
      </c>
      <c r="U62" s="15" t="str">
        <f>IFERROR(VLOOKUP($G62,TAB!$J:$BB,8,FALSE),"")</f>
        <v/>
      </c>
      <c r="V62" s="15" t="str">
        <f>IFERROR(VLOOKUP($G62,TAB!$J:$BB,9,FALSE),"")</f>
        <v/>
      </c>
      <c r="W62" s="15" t="str">
        <f t="shared" si="14"/>
        <v/>
      </c>
      <c r="X62" s="14" t="str">
        <f>IFERROR(VLOOKUP(W62,INSTRUCTION!$I$1:$J$101,2),"")</f>
        <v/>
      </c>
      <c r="Y62" s="15" t="str">
        <f t="shared" si="34"/>
        <v/>
      </c>
      <c r="Z62" s="14" t="str">
        <f>IF(C62=0,"",TAB!F62)</f>
        <v/>
      </c>
      <c r="AA62" s="15" t="str">
        <f>IFERROR(VLOOKUP(Z62,INSTRUCTION!$D$2:$E$18,2,FALSE),"")</f>
        <v/>
      </c>
      <c r="AB62" s="15" t="str">
        <f t="shared" si="15"/>
        <v/>
      </c>
      <c r="AC62" s="15" t="str">
        <f>IFERROR(VLOOKUP($G62,TAB!$J:$BB,MATCH($Z62,TAB!$1:$1,0)-9,FALSE),"")</f>
        <v/>
      </c>
      <c r="AD62" s="15" t="str">
        <f>IF(AC62="AB",IFERROR(VLOOKUP($G62,TAB!$J:$BB,MATCH($Z62,TAB!$1:$1,0)-8,FALSE),""),"NA")</f>
        <v>NA</v>
      </c>
      <c r="AE62" s="15" t="str">
        <f>IFERROR(VLOOKUP($G62,TAB!$J:$BB,MATCH($Z62,TAB!$1:$1,0)-7,FALSE),"")</f>
        <v/>
      </c>
      <c r="AF62" s="15" t="str">
        <f>IFERROR(VLOOKUP($G62,TAB!$J:$BB,MATCH($Z62,TAB!$1:$1,0)-6,FALSE),"")</f>
        <v/>
      </c>
      <c r="AG62" s="15" t="str">
        <f t="shared" si="16"/>
        <v/>
      </c>
      <c r="AH62" s="14" t="str">
        <f>IFERROR(VLOOKUP(AG62,INSTRUCTION!$I$1:$J$101,2),"")</f>
        <v/>
      </c>
      <c r="AI62" s="15" t="str">
        <f t="shared" si="35"/>
        <v/>
      </c>
      <c r="AJ62" s="15" t="str">
        <f>IF(C62=0,"",TAB!G62)</f>
        <v/>
      </c>
      <c r="AK62" s="15" t="str">
        <f>IFERROR(VLOOKUP(AJ62,INSTRUCTION!$D$2:$E$18,2,FALSE),"")</f>
        <v/>
      </c>
      <c r="AL62" s="15" t="str">
        <f t="shared" si="17"/>
        <v/>
      </c>
      <c r="AM62" s="15" t="str">
        <f>IFERROR(VLOOKUP($G62,TAB!$J:$BB,MATCH($AJ62,TAB!$1:$1,0)-9,FALSE),"")</f>
        <v/>
      </c>
      <c r="AN62" s="15" t="str">
        <f>IF(AM62="AB",IFERROR(VLOOKUP($G62,TAB!$J:$BB,MATCH($AJ62,TAB!$1:$1,0)-8,FALSE),""),"NA")</f>
        <v>NA</v>
      </c>
      <c r="AO62" s="15" t="str">
        <f>IFERROR(VLOOKUP($G62,TAB!$J:$BB,MATCH($AJ62,TAB!$1:$1,0)-7,FALSE),"")</f>
        <v/>
      </c>
      <c r="AP62" s="15" t="str">
        <f>IFERROR(VLOOKUP($G62,TAB!$J:$BB,MATCH($AJ62,TAB!$1:$1,0)-6,FALSE),"")</f>
        <v/>
      </c>
      <c r="AQ62" s="15" t="str">
        <f t="shared" si="4"/>
        <v/>
      </c>
      <c r="AR62" s="14" t="str">
        <f>IFERROR(VLOOKUP(AQ62,INSTRUCTION!$I$1:$J$101,2),"")</f>
        <v/>
      </c>
      <c r="AS62" s="15" t="str">
        <f t="shared" si="36"/>
        <v/>
      </c>
      <c r="AT62" s="15" t="str">
        <f>IF(C62=0,"",TAB!H62)</f>
        <v/>
      </c>
      <c r="AU62" s="15" t="str">
        <f>IFERROR(VLOOKUP(AT62,INSTRUCTION!$D$2:$E$18,2,FALSE),"")</f>
        <v/>
      </c>
      <c r="AV62" s="15" t="str">
        <f t="shared" si="18"/>
        <v/>
      </c>
      <c r="AW62" s="15" t="str">
        <f>IFERROR(VLOOKUP($G62,TAB!$J:$BB,MATCH($AT62,TAB!$1:$1,0)-9,FALSE),"")</f>
        <v/>
      </c>
      <c r="AX62" s="15" t="str">
        <f>IF(AW62="AB",IFERROR(VLOOKUP($G62,TAB!$J:$BB,MATCH($AT62,TAB!$1:$1,0)-8,FALSE),""),"NA")</f>
        <v>NA</v>
      </c>
      <c r="AY62" s="15" t="str">
        <f>IFERROR(VLOOKUP($G62,TAB!$J:$BB,MATCH($AT62,TAB!$1:$1,0)-7,FALSE),"")</f>
        <v/>
      </c>
      <c r="AZ62" s="15" t="str">
        <f>IFERROR(VLOOKUP($G62,TAB!$J:$BB,MATCH($AT62,TAB!$1:$1,0)-6,FALSE),"")</f>
        <v/>
      </c>
      <c r="BA62" s="15" t="str">
        <f t="shared" si="19"/>
        <v/>
      </c>
      <c r="BB62" s="14" t="str">
        <f>IFERROR(VLOOKUP(BA62,INSTRUCTION!$I$1:$J$101,2),"")</f>
        <v/>
      </c>
      <c r="BC62" s="15" t="str">
        <f t="shared" si="37"/>
        <v/>
      </c>
      <c r="BD62" s="15" t="str">
        <f>IF(C62=0,"",TAB!I62)</f>
        <v/>
      </c>
      <c r="BE62" s="15" t="str">
        <f>IFERROR(VLOOKUP(BD62,INSTRUCTION!$D$2:$E$18,2,FALSE),"")</f>
        <v/>
      </c>
      <c r="BF62" s="15" t="str">
        <f t="shared" si="20"/>
        <v/>
      </c>
      <c r="BG62" s="15" t="str">
        <f>IFERROR(VLOOKUP($G62,TAB!$J:$BB,MATCH($BD62,TAB!$1:$1,0)-9,FALSE),"")</f>
        <v/>
      </c>
      <c r="BH62" s="15" t="str">
        <f>IF(BG62="AB",IFERROR(VLOOKUP($G62,TAB!$J:$BB,MATCH($BD62,TAB!$1:$1,0)-8,FALSE),""),"NA")</f>
        <v>NA</v>
      </c>
      <c r="BI62" s="15" t="str">
        <f>IFERROR(VLOOKUP($G62,TAB!$J:$BB,MATCH($BD62,TAB!$1:$1,0)-7,FALSE),"")</f>
        <v/>
      </c>
      <c r="BJ62" s="15" t="str">
        <f>IFERROR(VLOOKUP($G62,TAB!$J:$BB,MATCH($BD62,TAB!$1:$1,0)-6,FALSE),"")</f>
        <v/>
      </c>
      <c r="BK62" s="15" t="str">
        <f t="shared" si="21"/>
        <v/>
      </c>
      <c r="BL62" s="14" t="str">
        <f>IFERROR(VLOOKUP(BK62,INSTRUCTION!$I$1:$J$101,2),"")</f>
        <v/>
      </c>
      <c r="BM62" s="15" t="str">
        <f t="shared" si="38"/>
        <v/>
      </c>
      <c r="BN62" s="15" t="str">
        <f t="shared" si="22"/>
        <v/>
      </c>
      <c r="BO62" s="15" t="str">
        <f>IFERROR(SUMPRODUCT(LARGE((J62,S62,AC62,AM62,AW62,BG62),{1,2,3,4,5})),"")</f>
        <v/>
      </c>
      <c r="BP62" s="15" t="str">
        <f>IFERROR(SUMPRODUCT(LARGE((K62,U62,AE62,AO62,AY62,BI62),{1,2,3,4,5})),"")</f>
        <v/>
      </c>
      <c r="BQ62" s="15" t="str">
        <f>IF(BP62=0,"N.A.",IFERROR(SUMPRODUCT(LARGE((N62,W62,AG62,AQ62,BA62,BK62),{1,2,3,4,5})),""))</f>
        <v/>
      </c>
      <c r="BR62" s="15" t="str">
        <f t="shared" si="23"/>
        <v/>
      </c>
      <c r="BS62" s="15" t="str">
        <f t="shared" si="24"/>
        <v/>
      </c>
      <c r="BT62" s="15" t="str">
        <f t="shared" si="25"/>
        <v>N.A.</v>
      </c>
      <c r="BU62" s="15" t="str">
        <f t="shared" si="26"/>
        <v>N.A.</v>
      </c>
      <c r="BV62" s="15" t="str">
        <f t="shared" si="8"/>
        <v>N.A.</v>
      </c>
      <c r="BW62" s="34" t="str">
        <f t="shared" si="27"/>
        <v>N.A.</v>
      </c>
      <c r="BX62" s="15" t="str">
        <f t="shared" si="9"/>
        <v>N.A.</v>
      </c>
      <c r="BY62" s="15" t="str">
        <f t="shared" si="28"/>
        <v>N.A.</v>
      </c>
      <c r="BZ62" s="15" t="str">
        <f t="shared" si="31"/>
        <v>FAILED</v>
      </c>
      <c r="CA62" s="20" t="str">
        <f t="shared" si="29"/>
        <v/>
      </c>
      <c r="CB62" s="16">
        <f t="shared" si="30"/>
        <v>0</v>
      </c>
    </row>
    <row r="63" spans="1:80" x14ac:dyDescent="0.3">
      <c r="A63" s="49">
        <v>61</v>
      </c>
      <c r="B63" s="15">
        <f>TAB!A63</f>
        <v>0</v>
      </c>
      <c r="C63" s="15">
        <f>TAB!B63</f>
        <v>0</v>
      </c>
      <c r="D63" s="14" t="str">
        <f>IF(C63=0,"",TAB!C63)</f>
        <v/>
      </c>
      <c r="E63" s="14" t="str">
        <f>IF(C63=0,"",TAB!D63)</f>
        <v/>
      </c>
      <c r="F63" s="36" t="str">
        <f>IF(C63=0,"",TAB!E63)</f>
        <v/>
      </c>
      <c r="G63" s="14" t="str">
        <f>IF(C63=0,"",TAB!J63)</f>
        <v/>
      </c>
      <c r="H63" s="15" t="str">
        <f t="shared" si="10"/>
        <v/>
      </c>
      <c r="I63" s="15" t="str">
        <f t="shared" si="32"/>
        <v/>
      </c>
      <c r="J63" s="15" t="str">
        <f>IFERROR(VLOOKUP($G63,TAB!$J:$BB,2,FALSE),"")</f>
        <v/>
      </c>
      <c r="K63" s="15" t="str">
        <f>IF(J63="AB",IFERROR(VLOOKUP($G63,TAB!$J:$BB,3,FALSE),""),"NA")</f>
        <v>NA</v>
      </c>
      <c r="L63" s="15" t="str">
        <f>IFERROR(VLOOKUP($G63,TAB!$J:$BB,4,FALSE),"")</f>
        <v/>
      </c>
      <c r="M63" s="15" t="str">
        <f>IFERROR(VLOOKUP($G63,TAB!$J:$BB,5,FALSE),"")</f>
        <v/>
      </c>
      <c r="N63" s="15" t="str">
        <f t="shared" si="0"/>
        <v/>
      </c>
      <c r="O63" s="14" t="str">
        <f>IFERROR(VLOOKUP(N63,INSTRUCTION!$I$1:$J$101,2),"")</f>
        <v/>
      </c>
      <c r="P63" s="15" t="str">
        <f t="shared" si="33"/>
        <v/>
      </c>
      <c r="Q63" s="15" t="str">
        <f t="shared" si="12"/>
        <v/>
      </c>
      <c r="R63" s="15" t="str">
        <f t="shared" si="13"/>
        <v/>
      </c>
      <c r="S63" s="15" t="str">
        <f>IFERROR(VLOOKUP($G63,TAB!$J:$BB,6,FALSE),"")</f>
        <v/>
      </c>
      <c r="T63" s="15" t="str">
        <f>IF(S63="AB",IFERROR(VLOOKUP($G63,TAB!$J:$BB,7,FALSE),""),"NA")</f>
        <v>NA</v>
      </c>
      <c r="U63" s="15" t="str">
        <f>IFERROR(VLOOKUP($G63,TAB!$J:$BB,8,FALSE),"")</f>
        <v/>
      </c>
      <c r="V63" s="15" t="str">
        <f>IFERROR(VLOOKUP($G63,TAB!$J:$BB,9,FALSE),"")</f>
        <v/>
      </c>
      <c r="W63" s="15" t="str">
        <f t="shared" si="14"/>
        <v/>
      </c>
      <c r="X63" s="14" t="str">
        <f>IFERROR(VLOOKUP(W63,INSTRUCTION!$I$1:$J$101,2),"")</f>
        <v/>
      </c>
      <c r="Y63" s="15" t="str">
        <f t="shared" si="34"/>
        <v/>
      </c>
      <c r="Z63" s="14" t="str">
        <f>IF(C63=0,"",TAB!F63)</f>
        <v/>
      </c>
      <c r="AA63" s="15" t="str">
        <f>IFERROR(VLOOKUP(Z63,INSTRUCTION!$D$2:$E$18,2,FALSE),"")</f>
        <v/>
      </c>
      <c r="AB63" s="15" t="str">
        <f t="shared" si="15"/>
        <v/>
      </c>
      <c r="AC63" s="15" t="str">
        <f>IFERROR(VLOOKUP($G63,TAB!$J:$BB,MATCH($Z63,TAB!$1:$1,0)-9,FALSE),"")</f>
        <v/>
      </c>
      <c r="AD63" s="15" t="str">
        <f>IF(AC63="AB",IFERROR(VLOOKUP($G63,TAB!$J:$BB,MATCH($Z63,TAB!$1:$1,0)-8,FALSE),""),"NA")</f>
        <v>NA</v>
      </c>
      <c r="AE63" s="15" t="str">
        <f>IFERROR(VLOOKUP($G63,TAB!$J:$BB,MATCH($Z63,TAB!$1:$1,0)-7,FALSE),"")</f>
        <v/>
      </c>
      <c r="AF63" s="15" t="str">
        <f>IFERROR(VLOOKUP($G63,TAB!$J:$BB,MATCH($Z63,TAB!$1:$1,0)-6,FALSE),"")</f>
        <v/>
      </c>
      <c r="AG63" s="15" t="str">
        <f t="shared" si="16"/>
        <v/>
      </c>
      <c r="AH63" s="14" t="str">
        <f>IFERROR(VLOOKUP(AG63,INSTRUCTION!$I$1:$J$101,2),"")</f>
        <v/>
      </c>
      <c r="AI63" s="15" t="str">
        <f t="shared" si="35"/>
        <v/>
      </c>
      <c r="AJ63" s="15" t="str">
        <f>IF(C63=0,"",TAB!G63)</f>
        <v/>
      </c>
      <c r="AK63" s="15" t="str">
        <f>IFERROR(VLOOKUP(AJ63,INSTRUCTION!$D$2:$E$18,2,FALSE),"")</f>
        <v/>
      </c>
      <c r="AL63" s="15" t="str">
        <f t="shared" si="17"/>
        <v/>
      </c>
      <c r="AM63" s="15" t="str">
        <f>IFERROR(VLOOKUP($G63,TAB!$J:$BB,MATCH($AJ63,TAB!$1:$1,0)-9,FALSE),"")</f>
        <v/>
      </c>
      <c r="AN63" s="15" t="str">
        <f>IF(AM63="AB",IFERROR(VLOOKUP($G63,TAB!$J:$BB,MATCH($AJ63,TAB!$1:$1,0)-8,FALSE),""),"NA")</f>
        <v>NA</v>
      </c>
      <c r="AO63" s="15" t="str">
        <f>IFERROR(VLOOKUP($G63,TAB!$J:$BB,MATCH($AJ63,TAB!$1:$1,0)-7,FALSE),"")</f>
        <v/>
      </c>
      <c r="AP63" s="15" t="str">
        <f>IFERROR(VLOOKUP($G63,TAB!$J:$BB,MATCH($AJ63,TAB!$1:$1,0)-6,FALSE),"")</f>
        <v/>
      </c>
      <c r="AQ63" s="15" t="str">
        <f t="shared" si="4"/>
        <v/>
      </c>
      <c r="AR63" s="14" t="str">
        <f>IFERROR(VLOOKUP(AQ63,INSTRUCTION!$I$1:$J$101,2),"")</f>
        <v/>
      </c>
      <c r="AS63" s="15" t="str">
        <f t="shared" si="36"/>
        <v/>
      </c>
      <c r="AT63" s="15" t="str">
        <f>IF(C63=0,"",TAB!H63)</f>
        <v/>
      </c>
      <c r="AU63" s="15" t="str">
        <f>IFERROR(VLOOKUP(AT63,INSTRUCTION!$D$2:$E$18,2,FALSE),"")</f>
        <v/>
      </c>
      <c r="AV63" s="15" t="str">
        <f t="shared" si="18"/>
        <v/>
      </c>
      <c r="AW63" s="15" t="str">
        <f>IFERROR(VLOOKUP($G63,TAB!$J:$BB,MATCH($AT63,TAB!$1:$1,0)-9,FALSE),"")</f>
        <v/>
      </c>
      <c r="AX63" s="15" t="str">
        <f>IF(AW63="AB",IFERROR(VLOOKUP($G63,TAB!$J:$BB,MATCH($AT63,TAB!$1:$1,0)-8,FALSE),""),"NA")</f>
        <v>NA</v>
      </c>
      <c r="AY63" s="15" t="str">
        <f>IFERROR(VLOOKUP($G63,TAB!$J:$BB,MATCH($AT63,TAB!$1:$1,0)-7,FALSE),"")</f>
        <v/>
      </c>
      <c r="AZ63" s="15" t="str">
        <f>IFERROR(VLOOKUP($G63,TAB!$J:$BB,MATCH($AT63,TAB!$1:$1,0)-6,FALSE),"")</f>
        <v/>
      </c>
      <c r="BA63" s="15" t="str">
        <f t="shared" si="19"/>
        <v/>
      </c>
      <c r="BB63" s="14" t="str">
        <f>IFERROR(VLOOKUP(BA63,INSTRUCTION!$I$1:$J$101,2),"")</f>
        <v/>
      </c>
      <c r="BC63" s="15" t="str">
        <f t="shared" si="37"/>
        <v/>
      </c>
      <c r="BD63" s="15" t="str">
        <f>IF(C63=0,"",TAB!I63)</f>
        <v/>
      </c>
      <c r="BE63" s="15" t="str">
        <f>IFERROR(VLOOKUP(BD63,INSTRUCTION!$D$2:$E$18,2,FALSE),"")</f>
        <v/>
      </c>
      <c r="BF63" s="15" t="str">
        <f t="shared" si="20"/>
        <v/>
      </c>
      <c r="BG63" s="15" t="str">
        <f>IFERROR(VLOOKUP($G63,TAB!$J:$BB,MATCH($BD63,TAB!$1:$1,0)-9,FALSE),"")</f>
        <v/>
      </c>
      <c r="BH63" s="15" t="str">
        <f>IF(BG63="AB",IFERROR(VLOOKUP($G63,TAB!$J:$BB,MATCH($BD63,TAB!$1:$1,0)-8,FALSE),""),"NA")</f>
        <v>NA</v>
      </c>
      <c r="BI63" s="15" t="str">
        <f>IFERROR(VLOOKUP($G63,TAB!$J:$BB,MATCH($BD63,TAB!$1:$1,0)-7,FALSE),"")</f>
        <v/>
      </c>
      <c r="BJ63" s="15" t="str">
        <f>IFERROR(VLOOKUP($G63,TAB!$J:$BB,MATCH($BD63,TAB!$1:$1,0)-6,FALSE),"")</f>
        <v/>
      </c>
      <c r="BK63" s="15" t="str">
        <f t="shared" si="21"/>
        <v/>
      </c>
      <c r="BL63" s="14" t="str">
        <f>IFERROR(VLOOKUP(BK63,INSTRUCTION!$I$1:$J$101,2),"")</f>
        <v/>
      </c>
      <c r="BM63" s="15" t="str">
        <f t="shared" si="38"/>
        <v/>
      </c>
      <c r="BN63" s="15" t="str">
        <f t="shared" si="22"/>
        <v/>
      </c>
      <c r="BO63" s="15" t="str">
        <f>IFERROR(SUMPRODUCT(LARGE((J63,S63,AC63,AM63,AW63,BG63),{1,2,3,4,5})),"")</f>
        <v/>
      </c>
      <c r="BP63" s="15" t="str">
        <f>IFERROR(SUMPRODUCT(LARGE((K63,U63,AE63,AO63,AY63,BI63),{1,2,3,4,5})),"")</f>
        <v/>
      </c>
      <c r="BQ63" s="15" t="str">
        <f>IF(BP63=0,"N.A.",IFERROR(SUMPRODUCT(LARGE((N63,W63,AG63,AQ63,BA63,BK63),{1,2,3,4,5})),""))</f>
        <v/>
      </c>
      <c r="BR63" s="15" t="str">
        <f t="shared" si="23"/>
        <v/>
      </c>
      <c r="BS63" s="15" t="str">
        <f t="shared" si="24"/>
        <v/>
      </c>
      <c r="BT63" s="15" t="str">
        <f t="shared" si="25"/>
        <v>N.A.</v>
      </c>
      <c r="BU63" s="15" t="str">
        <f t="shared" si="26"/>
        <v>N.A.</v>
      </c>
      <c r="BV63" s="15" t="str">
        <f t="shared" si="8"/>
        <v>N.A.</v>
      </c>
      <c r="BW63" s="34" t="str">
        <f t="shared" si="27"/>
        <v>N.A.</v>
      </c>
      <c r="BX63" s="15" t="str">
        <f t="shared" si="9"/>
        <v>N.A.</v>
      </c>
      <c r="BY63" s="15" t="str">
        <f t="shared" si="28"/>
        <v>N.A.</v>
      </c>
      <c r="BZ63" s="15" t="str">
        <f t="shared" si="31"/>
        <v>FAILED</v>
      </c>
      <c r="CA63" s="20" t="str">
        <f t="shared" si="29"/>
        <v/>
      </c>
      <c r="CB63" s="16">
        <f t="shared" si="30"/>
        <v>0</v>
      </c>
    </row>
    <row r="64" spans="1:80" x14ac:dyDescent="0.3">
      <c r="A64" s="49">
        <v>62</v>
      </c>
      <c r="B64" s="15">
        <f>TAB!A64</f>
        <v>0</v>
      </c>
      <c r="C64" s="15">
        <f>TAB!B64</f>
        <v>0</v>
      </c>
      <c r="D64" s="14" t="str">
        <f>IF(C64=0,"",TAB!C64)</f>
        <v/>
      </c>
      <c r="E64" s="14" t="str">
        <f>IF(C64=0,"",TAB!D64)</f>
        <v/>
      </c>
      <c r="F64" s="36" t="str">
        <f>IF(C64=0,"",TAB!E64)</f>
        <v/>
      </c>
      <c r="G64" s="14" t="str">
        <f>IF(C64=0,"",TAB!J64)</f>
        <v/>
      </c>
      <c r="H64" s="15" t="str">
        <f t="shared" si="10"/>
        <v/>
      </c>
      <c r="I64" s="15" t="str">
        <f t="shared" si="32"/>
        <v/>
      </c>
      <c r="J64" s="15" t="str">
        <f>IFERROR(VLOOKUP($G64,TAB!$J:$BB,2,FALSE),"")</f>
        <v/>
      </c>
      <c r="K64" s="15" t="str">
        <f>IF(J64="AB",IFERROR(VLOOKUP($G64,TAB!$J:$BB,3,FALSE),""),"NA")</f>
        <v>NA</v>
      </c>
      <c r="L64" s="15" t="str">
        <f>IFERROR(VLOOKUP($G64,TAB!$J:$BB,4,FALSE),"")</f>
        <v/>
      </c>
      <c r="M64" s="15" t="str">
        <f>IFERROR(VLOOKUP($G64,TAB!$J:$BB,5,FALSE),"")</f>
        <v/>
      </c>
      <c r="N64" s="15" t="str">
        <f t="shared" si="0"/>
        <v/>
      </c>
      <c r="O64" s="14" t="str">
        <f>IFERROR(VLOOKUP(N64,INSTRUCTION!$I$1:$J$101,2),"")</f>
        <v/>
      </c>
      <c r="P64" s="15" t="str">
        <f t="shared" si="33"/>
        <v/>
      </c>
      <c r="Q64" s="15" t="str">
        <f t="shared" si="12"/>
        <v/>
      </c>
      <c r="R64" s="15" t="str">
        <f t="shared" si="13"/>
        <v/>
      </c>
      <c r="S64" s="15" t="str">
        <f>IFERROR(VLOOKUP($G64,TAB!$J:$BB,6,FALSE),"")</f>
        <v/>
      </c>
      <c r="T64" s="15" t="str">
        <f>IF(S64="AB",IFERROR(VLOOKUP($G64,TAB!$J:$BB,7,FALSE),""),"NA")</f>
        <v>NA</v>
      </c>
      <c r="U64" s="15" t="str">
        <f>IFERROR(VLOOKUP($G64,TAB!$J:$BB,8,FALSE),"")</f>
        <v/>
      </c>
      <c r="V64" s="15" t="str">
        <f>IFERROR(VLOOKUP($G64,TAB!$J:$BB,9,FALSE),"")</f>
        <v/>
      </c>
      <c r="W64" s="15" t="str">
        <f t="shared" si="14"/>
        <v/>
      </c>
      <c r="X64" s="14" t="str">
        <f>IFERROR(VLOOKUP(W64,INSTRUCTION!$I$1:$J$101,2),"")</f>
        <v/>
      </c>
      <c r="Y64" s="15" t="str">
        <f t="shared" si="34"/>
        <v/>
      </c>
      <c r="Z64" s="14" t="str">
        <f>IF(C64=0,"",TAB!F64)</f>
        <v/>
      </c>
      <c r="AA64" s="15" t="str">
        <f>IFERROR(VLOOKUP(Z64,INSTRUCTION!$D$2:$E$18,2,FALSE),"")</f>
        <v/>
      </c>
      <c r="AB64" s="15" t="str">
        <f t="shared" si="15"/>
        <v/>
      </c>
      <c r="AC64" s="15" t="str">
        <f>IFERROR(VLOOKUP($G64,TAB!$J:$BB,MATCH($Z64,TAB!$1:$1,0)-9,FALSE),"")</f>
        <v/>
      </c>
      <c r="AD64" s="15" t="str">
        <f>IF(AC64="AB",IFERROR(VLOOKUP($G64,TAB!$J:$BB,MATCH($Z64,TAB!$1:$1,0)-8,FALSE),""),"NA")</f>
        <v>NA</v>
      </c>
      <c r="AE64" s="15" t="str">
        <f>IFERROR(VLOOKUP($G64,TAB!$J:$BB,MATCH($Z64,TAB!$1:$1,0)-7,FALSE),"")</f>
        <v/>
      </c>
      <c r="AF64" s="15" t="str">
        <f>IFERROR(VLOOKUP($G64,TAB!$J:$BB,MATCH($Z64,TAB!$1:$1,0)-6,FALSE),"")</f>
        <v/>
      </c>
      <c r="AG64" s="15" t="str">
        <f t="shared" si="16"/>
        <v/>
      </c>
      <c r="AH64" s="14" t="str">
        <f>IFERROR(VLOOKUP(AG64,INSTRUCTION!$I$1:$J$101,2),"")</f>
        <v/>
      </c>
      <c r="AI64" s="15" t="str">
        <f t="shared" si="35"/>
        <v/>
      </c>
      <c r="AJ64" s="15" t="str">
        <f>IF(C64=0,"",TAB!G64)</f>
        <v/>
      </c>
      <c r="AK64" s="15" t="str">
        <f>IFERROR(VLOOKUP(AJ64,INSTRUCTION!$D$2:$E$18,2,FALSE),"")</f>
        <v/>
      </c>
      <c r="AL64" s="15" t="str">
        <f t="shared" si="17"/>
        <v/>
      </c>
      <c r="AM64" s="15" t="str">
        <f>IFERROR(VLOOKUP($G64,TAB!$J:$BB,MATCH($AJ64,TAB!$1:$1,0)-9,FALSE),"")</f>
        <v/>
      </c>
      <c r="AN64" s="15" t="str">
        <f>IF(AM64="AB",IFERROR(VLOOKUP($G64,TAB!$J:$BB,MATCH($AJ64,TAB!$1:$1,0)-8,FALSE),""),"NA")</f>
        <v>NA</v>
      </c>
      <c r="AO64" s="15" t="str">
        <f>IFERROR(VLOOKUP($G64,TAB!$J:$BB,MATCH($AJ64,TAB!$1:$1,0)-7,FALSE),"")</f>
        <v/>
      </c>
      <c r="AP64" s="15" t="str">
        <f>IFERROR(VLOOKUP($G64,TAB!$J:$BB,MATCH($AJ64,TAB!$1:$1,0)-6,FALSE),"")</f>
        <v/>
      </c>
      <c r="AQ64" s="15" t="str">
        <f t="shared" si="4"/>
        <v/>
      </c>
      <c r="AR64" s="14" t="str">
        <f>IFERROR(VLOOKUP(AQ64,INSTRUCTION!$I$1:$J$101,2),"")</f>
        <v/>
      </c>
      <c r="AS64" s="15" t="str">
        <f t="shared" si="36"/>
        <v/>
      </c>
      <c r="AT64" s="15" t="str">
        <f>IF(C64=0,"",TAB!H64)</f>
        <v/>
      </c>
      <c r="AU64" s="15" t="str">
        <f>IFERROR(VLOOKUP(AT64,INSTRUCTION!$D$2:$E$18,2,FALSE),"")</f>
        <v/>
      </c>
      <c r="AV64" s="15" t="str">
        <f t="shared" si="18"/>
        <v/>
      </c>
      <c r="AW64" s="15" t="str">
        <f>IFERROR(VLOOKUP($G64,TAB!$J:$BB,MATCH($AT64,TAB!$1:$1,0)-9,FALSE),"")</f>
        <v/>
      </c>
      <c r="AX64" s="15" t="str">
        <f>IF(AW64="AB",IFERROR(VLOOKUP($G64,TAB!$J:$BB,MATCH($AT64,TAB!$1:$1,0)-8,FALSE),""),"NA")</f>
        <v>NA</v>
      </c>
      <c r="AY64" s="15" t="str">
        <f>IFERROR(VLOOKUP($G64,TAB!$J:$BB,MATCH($AT64,TAB!$1:$1,0)-7,FALSE),"")</f>
        <v/>
      </c>
      <c r="AZ64" s="15" t="str">
        <f>IFERROR(VLOOKUP($G64,TAB!$J:$BB,MATCH($AT64,TAB!$1:$1,0)-6,FALSE),"")</f>
        <v/>
      </c>
      <c r="BA64" s="15" t="str">
        <f t="shared" si="19"/>
        <v/>
      </c>
      <c r="BB64" s="14" t="str">
        <f>IFERROR(VLOOKUP(BA64,INSTRUCTION!$I$1:$J$101,2),"")</f>
        <v/>
      </c>
      <c r="BC64" s="15" t="str">
        <f t="shared" si="37"/>
        <v/>
      </c>
      <c r="BD64" s="15" t="str">
        <f>IF(C64=0,"",TAB!I64)</f>
        <v/>
      </c>
      <c r="BE64" s="15" t="str">
        <f>IFERROR(VLOOKUP(BD64,INSTRUCTION!$D$2:$E$18,2,FALSE),"")</f>
        <v/>
      </c>
      <c r="BF64" s="15" t="str">
        <f t="shared" si="20"/>
        <v/>
      </c>
      <c r="BG64" s="15" t="str">
        <f>IFERROR(VLOOKUP($G64,TAB!$J:$BB,MATCH($BD64,TAB!$1:$1,0)-9,FALSE),"")</f>
        <v/>
      </c>
      <c r="BH64" s="15" t="str">
        <f>IF(BG64="AB",IFERROR(VLOOKUP($G64,TAB!$J:$BB,MATCH($BD64,TAB!$1:$1,0)-8,FALSE),""),"NA")</f>
        <v>NA</v>
      </c>
      <c r="BI64" s="15" t="str">
        <f>IFERROR(VLOOKUP($G64,TAB!$J:$BB,MATCH($BD64,TAB!$1:$1,0)-7,FALSE),"")</f>
        <v/>
      </c>
      <c r="BJ64" s="15" t="str">
        <f>IFERROR(VLOOKUP($G64,TAB!$J:$BB,MATCH($BD64,TAB!$1:$1,0)-6,FALSE),"")</f>
        <v/>
      </c>
      <c r="BK64" s="15" t="str">
        <f t="shared" si="21"/>
        <v/>
      </c>
      <c r="BL64" s="14" t="str">
        <f>IFERROR(VLOOKUP(BK64,INSTRUCTION!$I$1:$J$101,2),"")</f>
        <v/>
      </c>
      <c r="BM64" s="15" t="str">
        <f t="shared" si="38"/>
        <v/>
      </c>
      <c r="BN64" s="15" t="str">
        <f t="shared" si="22"/>
        <v/>
      </c>
      <c r="BO64" s="15" t="str">
        <f>IFERROR(SUMPRODUCT(LARGE((J64,S64,AC64,AM64,AW64,BG64),{1,2,3,4,5})),"")</f>
        <v/>
      </c>
      <c r="BP64" s="15" t="str">
        <f>IFERROR(SUMPRODUCT(LARGE((K64,U64,AE64,AO64,AY64,BI64),{1,2,3,4,5})),"")</f>
        <v/>
      </c>
      <c r="BQ64" s="15" t="str">
        <f>IF(BP64=0,"N.A.",IFERROR(SUMPRODUCT(LARGE((N64,W64,AG64,AQ64,BA64,BK64),{1,2,3,4,5})),""))</f>
        <v/>
      </c>
      <c r="BR64" s="15" t="str">
        <f t="shared" si="23"/>
        <v/>
      </c>
      <c r="BS64" s="15" t="str">
        <f t="shared" si="24"/>
        <v/>
      </c>
      <c r="BT64" s="15" t="str">
        <f t="shared" si="25"/>
        <v>N.A.</v>
      </c>
      <c r="BU64" s="15" t="str">
        <f t="shared" si="26"/>
        <v>N.A.</v>
      </c>
      <c r="BV64" s="15" t="str">
        <f t="shared" si="8"/>
        <v>N.A.</v>
      </c>
      <c r="BW64" s="34" t="str">
        <f t="shared" si="27"/>
        <v>N.A.</v>
      </c>
      <c r="BX64" s="15" t="str">
        <f t="shared" si="9"/>
        <v>N.A.</v>
      </c>
      <c r="BY64" s="15" t="str">
        <f t="shared" si="28"/>
        <v>N.A.</v>
      </c>
      <c r="BZ64" s="15" t="str">
        <f t="shared" si="31"/>
        <v>FAILED</v>
      </c>
      <c r="CA64" s="20" t="str">
        <f t="shared" si="29"/>
        <v/>
      </c>
      <c r="CB64" s="16">
        <f t="shared" si="30"/>
        <v>0</v>
      </c>
    </row>
    <row r="65" spans="1:80" x14ac:dyDescent="0.3">
      <c r="A65" s="49">
        <v>63</v>
      </c>
      <c r="B65" s="15">
        <f>TAB!A65</f>
        <v>0</v>
      </c>
      <c r="C65" s="15">
        <f>TAB!B65</f>
        <v>0</v>
      </c>
      <c r="D65" s="14" t="str">
        <f>IF(C65=0,"",TAB!C65)</f>
        <v/>
      </c>
      <c r="E65" s="14" t="str">
        <f>IF(C65=0,"",TAB!D65)</f>
        <v/>
      </c>
      <c r="F65" s="36" t="str">
        <f>IF(C65=0,"",TAB!E65)</f>
        <v/>
      </c>
      <c r="G65" s="14" t="str">
        <f>IF(C65=0,"",TAB!J65)</f>
        <v/>
      </c>
      <c r="H65" s="15" t="str">
        <f t="shared" si="10"/>
        <v/>
      </c>
      <c r="I65" s="15" t="str">
        <f t="shared" si="32"/>
        <v/>
      </c>
      <c r="J65" s="15" t="str">
        <f>IFERROR(VLOOKUP($G65,TAB!$J:$BB,2,FALSE),"")</f>
        <v/>
      </c>
      <c r="K65" s="15" t="str">
        <f>IF(J65="AB",IFERROR(VLOOKUP($G65,TAB!$J:$BB,3,FALSE),""),"NA")</f>
        <v>NA</v>
      </c>
      <c r="L65" s="15" t="str">
        <f>IFERROR(VLOOKUP($G65,TAB!$J:$BB,4,FALSE),"")</f>
        <v/>
      </c>
      <c r="M65" s="15" t="str">
        <f>IFERROR(VLOOKUP($G65,TAB!$J:$BB,5,FALSE),"")</f>
        <v/>
      </c>
      <c r="N65" s="15" t="str">
        <f t="shared" si="0"/>
        <v/>
      </c>
      <c r="O65" s="14" t="str">
        <f>IFERROR(VLOOKUP(N65,INSTRUCTION!$I$1:$J$101,2),"")</f>
        <v/>
      </c>
      <c r="P65" s="15" t="str">
        <f t="shared" si="33"/>
        <v/>
      </c>
      <c r="Q65" s="15" t="str">
        <f t="shared" si="12"/>
        <v/>
      </c>
      <c r="R65" s="15" t="str">
        <f t="shared" si="13"/>
        <v/>
      </c>
      <c r="S65" s="15" t="str">
        <f>IFERROR(VLOOKUP($G65,TAB!$J:$BB,6,FALSE),"")</f>
        <v/>
      </c>
      <c r="T65" s="15" t="str">
        <f>IF(S65="AB",IFERROR(VLOOKUP($G65,TAB!$J:$BB,7,FALSE),""),"NA")</f>
        <v>NA</v>
      </c>
      <c r="U65" s="15" t="str">
        <f>IFERROR(VLOOKUP($G65,TAB!$J:$BB,8,FALSE),"")</f>
        <v/>
      </c>
      <c r="V65" s="15" t="str">
        <f>IFERROR(VLOOKUP($G65,TAB!$J:$BB,9,FALSE),"")</f>
        <v/>
      </c>
      <c r="W65" s="15" t="str">
        <f t="shared" si="14"/>
        <v/>
      </c>
      <c r="X65" s="14" t="str">
        <f>IFERROR(VLOOKUP(W65,INSTRUCTION!$I$1:$J$101,2),"")</f>
        <v/>
      </c>
      <c r="Y65" s="15" t="str">
        <f t="shared" si="34"/>
        <v/>
      </c>
      <c r="Z65" s="14" t="str">
        <f>IF(C65=0,"",TAB!F65)</f>
        <v/>
      </c>
      <c r="AA65" s="15" t="str">
        <f>IFERROR(VLOOKUP(Z65,INSTRUCTION!$D$2:$E$18,2,FALSE),"")</f>
        <v/>
      </c>
      <c r="AB65" s="15" t="str">
        <f t="shared" si="15"/>
        <v/>
      </c>
      <c r="AC65" s="15" t="str">
        <f>IFERROR(VLOOKUP($G65,TAB!$J:$BB,MATCH($Z65,TAB!$1:$1,0)-9,FALSE),"")</f>
        <v/>
      </c>
      <c r="AD65" s="15" t="str">
        <f>IF(AC65="AB",IFERROR(VLOOKUP($G65,TAB!$J:$BB,MATCH($Z65,TAB!$1:$1,0)-8,FALSE),""),"NA")</f>
        <v>NA</v>
      </c>
      <c r="AE65" s="15" t="str">
        <f>IFERROR(VLOOKUP($G65,TAB!$J:$BB,MATCH($Z65,TAB!$1:$1,0)-7,FALSE),"")</f>
        <v/>
      </c>
      <c r="AF65" s="15" t="str">
        <f>IFERROR(VLOOKUP($G65,TAB!$J:$BB,MATCH($Z65,TAB!$1:$1,0)-6,FALSE),"")</f>
        <v/>
      </c>
      <c r="AG65" s="15" t="str">
        <f t="shared" si="16"/>
        <v/>
      </c>
      <c r="AH65" s="14" t="str">
        <f>IFERROR(VLOOKUP(AG65,INSTRUCTION!$I$1:$J$101,2),"")</f>
        <v/>
      </c>
      <c r="AI65" s="15" t="str">
        <f t="shared" si="35"/>
        <v/>
      </c>
      <c r="AJ65" s="15" t="str">
        <f>IF(C65=0,"",TAB!G65)</f>
        <v/>
      </c>
      <c r="AK65" s="15" t="str">
        <f>IFERROR(VLOOKUP(AJ65,INSTRUCTION!$D$2:$E$18,2,FALSE),"")</f>
        <v/>
      </c>
      <c r="AL65" s="15" t="str">
        <f t="shared" si="17"/>
        <v/>
      </c>
      <c r="AM65" s="15" t="str">
        <f>IFERROR(VLOOKUP($G65,TAB!$J:$BB,MATCH($AJ65,TAB!$1:$1,0)-9,FALSE),"")</f>
        <v/>
      </c>
      <c r="AN65" s="15" t="str">
        <f>IF(AM65="AB",IFERROR(VLOOKUP($G65,TAB!$J:$BB,MATCH($AJ65,TAB!$1:$1,0)-8,FALSE),""),"NA")</f>
        <v>NA</v>
      </c>
      <c r="AO65" s="15" t="str">
        <f>IFERROR(VLOOKUP($G65,TAB!$J:$BB,MATCH($AJ65,TAB!$1:$1,0)-7,FALSE),"")</f>
        <v/>
      </c>
      <c r="AP65" s="15" t="str">
        <f>IFERROR(VLOOKUP($G65,TAB!$J:$BB,MATCH($AJ65,TAB!$1:$1,0)-6,FALSE),"")</f>
        <v/>
      </c>
      <c r="AQ65" s="15" t="str">
        <f t="shared" si="4"/>
        <v/>
      </c>
      <c r="AR65" s="14" t="str">
        <f>IFERROR(VLOOKUP(AQ65,INSTRUCTION!$I$1:$J$101,2),"")</f>
        <v/>
      </c>
      <c r="AS65" s="15" t="str">
        <f t="shared" si="36"/>
        <v/>
      </c>
      <c r="AT65" s="15" t="str">
        <f>IF(C65=0,"",TAB!H65)</f>
        <v/>
      </c>
      <c r="AU65" s="15" t="str">
        <f>IFERROR(VLOOKUP(AT65,INSTRUCTION!$D$2:$E$18,2,FALSE),"")</f>
        <v/>
      </c>
      <c r="AV65" s="15" t="str">
        <f t="shared" si="18"/>
        <v/>
      </c>
      <c r="AW65" s="15" t="str">
        <f>IFERROR(VLOOKUP($G65,TAB!$J:$BB,MATCH($AT65,TAB!$1:$1,0)-9,FALSE),"")</f>
        <v/>
      </c>
      <c r="AX65" s="15" t="str">
        <f>IF(AW65="AB",IFERROR(VLOOKUP($G65,TAB!$J:$BB,MATCH($AT65,TAB!$1:$1,0)-8,FALSE),""),"NA")</f>
        <v>NA</v>
      </c>
      <c r="AY65" s="15" t="str">
        <f>IFERROR(VLOOKUP($G65,TAB!$J:$BB,MATCH($AT65,TAB!$1:$1,0)-7,FALSE),"")</f>
        <v/>
      </c>
      <c r="AZ65" s="15" t="str">
        <f>IFERROR(VLOOKUP($G65,TAB!$J:$BB,MATCH($AT65,TAB!$1:$1,0)-6,FALSE),"")</f>
        <v/>
      </c>
      <c r="BA65" s="15" t="str">
        <f t="shared" si="19"/>
        <v/>
      </c>
      <c r="BB65" s="14" t="str">
        <f>IFERROR(VLOOKUP(BA65,INSTRUCTION!$I$1:$J$101,2),"")</f>
        <v/>
      </c>
      <c r="BC65" s="15" t="str">
        <f t="shared" si="37"/>
        <v/>
      </c>
      <c r="BD65" s="15" t="str">
        <f>IF(C65=0,"",TAB!I65)</f>
        <v/>
      </c>
      <c r="BE65" s="15" t="str">
        <f>IFERROR(VLOOKUP(BD65,INSTRUCTION!$D$2:$E$18,2,FALSE),"")</f>
        <v/>
      </c>
      <c r="BF65" s="15" t="str">
        <f t="shared" si="20"/>
        <v/>
      </c>
      <c r="BG65" s="15" t="str">
        <f>IFERROR(VLOOKUP($G65,TAB!$J:$BB,MATCH($BD65,TAB!$1:$1,0)-9,FALSE),"")</f>
        <v/>
      </c>
      <c r="BH65" s="15" t="str">
        <f>IF(BG65="AB",IFERROR(VLOOKUP($G65,TAB!$J:$BB,MATCH($BD65,TAB!$1:$1,0)-8,FALSE),""),"NA")</f>
        <v>NA</v>
      </c>
      <c r="BI65" s="15" t="str">
        <f>IFERROR(VLOOKUP($G65,TAB!$J:$BB,MATCH($BD65,TAB!$1:$1,0)-7,FALSE),"")</f>
        <v/>
      </c>
      <c r="BJ65" s="15" t="str">
        <f>IFERROR(VLOOKUP($G65,TAB!$J:$BB,MATCH($BD65,TAB!$1:$1,0)-6,FALSE),"")</f>
        <v/>
      </c>
      <c r="BK65" s="15" t="str">
        <f t="shared" si="21"/>
        <v/>
      </c>
      <c r="BL65" s="14" t="str">
        <f>IFERROR(VLOOKUP(BK65,INSTRUCTION!$I$1:$J$101,2),"")</f>
        <v/>
      </c>
      <c r="BM65" s="15" t="str">
        <f t="shared" si="38"/>
        <v/>
      </c>
      <c r="BN65" s="15" t="str">
        <f t="shared" si="22"/>
        <v/>
      </c>
      <c r="BO65" s="15" t="str">
        <f>IFERROR(SUMPRODUCT(LARGE((J65,S65,AC65,AM65,AW65,BG65),{1,2,3,4,5})),"")</f>
        <v/>
      </c>
      <c r="BP65" s="15" t="str">
        <f>IFERROR(SUMPRODUCT(LARGE((K65,U65,AE65,AO65,AY65,BI65),{1,2,3,4,5})),"")</f>
        <v/>
      </c>
      <c r="BQ65" s="15" t="str">
        <f>IF(BP65=0,"N.A.",IFERROR(SUMPRODUCT(LARGE((N65,W65,AG65,AQ65,BA65,BK65),{1,2,3,4,5})),""))</f>
        <v/>
      </c>
      <c r="BR65" s="15" t="str">
        <f t="shared" si="23"/>
        <v/>
      </c>
      <c r="BS65" s="15" t="str">
        <f t="shared" si="24"/>
        <v/>
      </c>
      <c r="BT65" s="15" t="str">
        <f t="shared" si="25"/>
        <v>N.A.</v>
      </c>
      <c r="BU65" s="15" t="str">
        <f t="shared" si="26"/>
        <v>N.A.</v>
      </c>
      <c r="BV65" s="15" t="str">
        <f t="shared" si="8"/>
        <v>N.A.</v>
      </c>
      <c r="BW65" s="34" t="str">
        <f t="shared" si="27"/>
        <v>N.A.</v>
      </c>
      <c r="BX65" s="15" t="str">
        <f t="shared" si="9"/>
        <v>N.A.</v>
      </c>
      <c r="BY65" s="15" t="str">
        <f t="shared" si="28"/>
        <v>N.A.</v>
      </c>
      <c r="BZ65" s="15" t="str">
        <f t="shared" si="31"/>
        <v>FAILED</v>
      </c>
      <c r="CA65" s="20" t="str">
        <f t="shared" si="29"/>
        <v/>
      </c>
      <c r="CB65" s="16">
        <f t="shared" si="30"/>
        <v>0</v>
      </c>
    </row>
    <row r="66" spans="1:80" x14ac:dyDescent="0.3">
      <c r="A66" s="49">
        <v>64</v>
      </c>
      <c r="B66" s="15">
        <f>TAB!A66</f>
        <v>0</v>
      </c>
      <c r="C66" s="15">
        <f>TAB!B66</f>
        <v>0</v>
      </c>
      <c r="D66" s="14" t="str">
        <f>IF(C66=0,"",TAB!C66)</f>
        <v/>
      </c>
      <c r="E66" s="14" t="str">
        <f>IF(C66=0,"",TAB!D66)</f>
        <v/>
      </c>
      <c r="F66" s="36" t="str">
        <f>IF(C66=0,"",TAB!E66)</f>
        <v/>
      </c>
      <c r="G66" s="14" t="str">
        <f>IF(C66=0,"",TAB!J66)</f>
        <v/>
      </c>
      <c r="H66" s="15" t="str">
        <f t="shared" si="10"/>
        <v/>
      </c>
      <c r="I66" s="15" t="str">
        <f t="shared" si="32"/>
        <v/>
      </c>
      <c r="J66" s="15" t="str">
        <f>IFERROR(VLOOKUP($G66,TAB!$J:$BB,2,FALSE),"")</f>
        <v/>
      </c>
      <c r="K66" s="15" t="str">
        <f>IF(J66="AB",IFERROR(VLOOKUP($G66,TAB!$J:$BB,3,FALSE),""),"NA")</f>
        <v>NA</v>
      </c>
      <c r="L66" s="15" t="str">
        <f>IFERROR(VLOOKUP($G66,TAB!$J:$BB,4,FALSE),"")</f>
        <v/>
      </c>
      <c r="M66" s="15" t="str">
        <f>IFERROR(VLOOKUP($G66,TAB!$J:$BB,5,FALSE),"")</f>
        <v/>
      </c>
      <c r="N66" s="15" t="str">
        <f t="shared" si="0"/>
        <v/>
      </c>
      <c r="O66" s="14" t="str">
        <f>IFERROR(VLOOKUP(N66,INSTRUCTION!$I$1:$J$101,2),"")</f>
        <v/>
      </c>
      <c r="P66" s="15" t="str">
        <f t="shared" si="33"/>
        <v/>
      </c>
      <c r="Q66" s="15" t="str">
        <f t="shared" si="12"/>
        <v/>
      </c>
      <c r="R66" s="15" t="str">
        <f t="shared" si="13"/>
        <v/>
      </c>
      <c r="S66" s="15" t="str">
        <f>IFERROR(VLOOKUP($G66,TAB!$J:$BB,6,FALSE),"")</f>
        <v/>
      </c>
      <c r="T66" s="15" t="str">
        <f>IF(S66="AB",IFERROR(VLOOKUP($G66,TAB!$J:$BB,7,FALSE),""),"NA")</f>
        <v>NA</v>
      </c>
      <c r="U66" s="15" t="str">
        <f>IFERROR(VLOOKUP($G66,TAB!$J:$BB,8,FALSE),"")</f>
        <v/>
      </c>
      <c r="V66" s="15" t="str">
        <f>IFERROR(VLOOKUP($G66,TAB!$J:$BB,9,FALSE),"")</f>
        <v/>
      </c>
      <c r="W66" s="15" t="str">
        <f t="shared" si="14"/>
        <v/>
      </c>
      <c r="X66" s="14" t="str">
        <f>IFERROR(VLOOKUP(W66,INSTRUCTION!$I$1:$J$101,2),"")</f>
        <v/>
      </c>
      <c r="Y66" s="15" t="str">
        <f t="shared" si="34"/>
        <v/>
      </c>
      <c r="Z66" s="14" t="str">
        <f>IF(C66=0,"",TAB!F66)</f>
        <v/>
      </c>
      <c r="AA66" s="15" t="str">
        <f>IFERROR(VLOOKUP(Z66,INSTRUCTION!$D$2:$E$18,2,FALSE),"")</f>
        <v/>
      </c>
      <c r="AB66" s="15" t="str">
        <f t="shared" si="15"/>
        <v/>
      </c>
      <c r="AC66" s="15" t="str">
        <f>IFERROR(VLOOKUP($G66,TAB!$J:$BB,MATCH($Z66,TAB!$1:$1,0)-9,FALSE),"")</f>
        <v/>
      </c>
      <c r="AD66" s="15" t="str">
        <f>IF(AC66="AB",IFERROR(VLOOKUP($G66,TAB!$J:$BB,MATCH($Z66,TAB!$1:$1,0)-8,FALSE),""),"NA")</f>
        <v>NA</v>
      </c>
      <c r="AE66" s="15" t="str">
        <f>IFERROR(VLOOKUP($G66,TAB!$J:$BB,MATCH($Z66,TAB!$1:$1,0)-7,FALSE),"")</f>
        <v/>
      </c>
      <c r="AF66" s="15" t="str">
        <f>IFERROR(VLOOKUP($G66,TAB!$J:$BB,MATCH($Z66,TAB!$1:$1,0)-6,FALSE),"")</f>
        <v/>
      </c>
      <c r="AG66" s="15" t="str">
        <f t="shared" si="16"/>
        <v/>
      </c>
      <c r="AH66" s="14" t="str">
        <f>IFERROR(VLOOKUP(AG66,INSTRUCTION!$I$1:$J$101,2),"")</f>
        <v/>
      </c>
      <c r="AI66" s="15" t="str">
        <f t="shared" si="35"/>
        <v/>
      </c>
      <c r="AJ66" s="15" t="str">
        <f>IF(C66=0,"",TAB!G66)</f>
        <v/>
      </c>
      <c r="AK66" s="15" t="str">
        <f>IFERROR(VLOOKUP(AJ66,INSTRUCTION!$D$2:$E$18,2,FALSE),"")</f>
        <v/>
      </c>
      <c r="AL66" s="15" t="str">
        <f t="shared" si="17"/>
        <v/>
      </c>
      <c r="AM66" s="15" t="str">
        <f>IFERROR(VLOOKUP($G66,TAB!$J:$BB,MATCH($AJ66,TAB!$1:$1,0)-9,FALSE),"")</f>
        <v/>
      </c>
      <c r="AN66" s="15" t="str">
        <f>IF(AM66="AB",IFERROR(VLOOKUP($G66,TAB!$J:$BB,MATCH($AJ66,TAB!$1:$1,0)-8,FALSE),""),"NA")</f>
        <v>NA</v>
      </c>
      <c r="AO66" s="15" t="str">
        <f>IFERROR(VLOOKUP($G66,TAB!$J:$BB,MATCH($AJ66,TAB!$1:$1,0)-7,FALSE),"")</f>
        <v/>
      </c>
      <c r="AP66" s="15" t="str">
        <f>IFERROR(VLOOKUP($G66,TAB!$J:$BB,MATCH($AJ66,TAB!$1:$1,0)-6,FALSE),"")</f>
        <v/>
      </c>
      <c r="AQ66" s="15" t="str">
        <f t="shared" si="4"/>
        <v/>
      </c>
      <c r="AR66" s="14" t="str">
        <f>IFERROR(VLOOKUP(AQ66,INSTRUCTION!$I$1:$J$101,2),"")</f>
        <v/>
      </c>
      <c r="AS66" s="15" t="str">
        <f t="shared" si="36"/>
        <v/>
      </c>
      <c r="AT66" s="15" t="str">
        <f>IF(C66=0,"",TAB!H66)</f>
        <v/>
      </c>
      <c r="AU66" s="15" t="str">
        <f>IFERROR(VLOOKUP(AT66,INSTRUCTION!$D$2:$E$18,2,FALSE),"")</f>
        <v/>
      </c>
      <c r="AV66" s="15" t="str">
        <f t="shared" si="18"/>
        <v/>
      </c>
      <c r="AW66" s="15" t="str">
        <f>IFERROR(VLOOKUP($G66,TAB!$J:$BB,MATCH($AT66,TAB!$1:$1,0)-9,FALSE),"")</f>
        <v/>
      </c>
      <c r="AX66" s="15" t="str">
        <f>IF(AW66="AB",IFERROR(VLOOKUP($G66,TAB!$J:$BB,MATCH($AT66,TAB!$1:$1,0)-8,FALSE),""),"NA")</f>
        <v>NA</v>
      </c>
      <c r="AY66" s="15" t="str">
        <f>IFERROR(VLOOKUP($G66,TAB!$J:$BB,MATCH($AT66,TAB!$1:$1,0)-7,FALSE),"")</f>
        <v/>
      </c>
      <c r="AZ66" s="15" t="str">
        <f>IFERROR(VLOOKUP($G66,TAB!$J:$BB,MATCH($AT66,TAB!$1:$1,0)-6,FALSE),"")</f>
        <v/>
      </c>
      <c r="BA66" s="15" t="str">
        <f t="shared" si="19"/>
        <v/>
      </c>
      <c r="BB66" s="14" t="str">
        <f>IFERROR(VLOOKUP(BA66,INSTRUCTION!$I$1:$J$101,2),"")</f>
        <v/>
      </c>
      <c r="BC66" s="15" t="str">
        <f t="shared" si="37"/>
        <v/>
      </c>
      <c r="BD66" s="15" t="str">
        <f>IF(C66=0,"",TAB!I66)</f>
        <v/>
      </c>
      <c r="BE66" s="15" t="str">
        <f>IFERROR(VLOOKUP(BD66,INSTRUCTION!$D$2:$E$18,2,FALSE),"")</f>
        <v/>
      </c>
      <c r="BF66" s="15" t="str">
        <f t="shared" si="20"/>
        <v/>
      </c>
      <c r="BG66" s="15" t="str">
        <f>IFERROR(VLOOKUP($G66,TAB!$J:$BB,MATCH($BD66,TAB!$1:$1,0)-9,FALSE),"")</f>
        <v/>
      </c>
      <c r="BH66" s="15" t="str">
        <f>IF(BG66="AB",IFERROR(VLOOKUP($G66,TAB!$J:$BB,MATCH($BD66,TAB!$1:$1,0)-8,FALSE),""),"NA")</f>
        <v>NA</v>
      </c>
      <c r="BI66" s="15" t="str">
        <f>IFERROR(VLOOKUP($G66,TAB!$J:$BB,MATCH($BD66,TAB!$1:$1,0)-7,FALSE),"")</f>
        <v/>
      </c>
      <c r="BJ66" s="15" t="str">
        <f>IFERROR(VLOOKUP($G66,TAB!$J:$BB,MATCH($BD66,TAB!$1:$1,0)-6,FALSE),"")</f>
        <v/>
      </c>
      <c r="BK66" s="15" t="str">
        <f t="shared" si="21"/>
        <v/>
      </c>
      <c r="BL66" s="14" t="str">
        <f>IFERROR(VLOOKUP(BK66,INSTRUCTION!$I$1:$J$101,2),"")</f>
        <v/>
      </c>
      <c r="BM66" s="15" t="str">
        <f t="shared" si="38"/>
        <v/>
      </c>
      <c r="BN66" s="15" t="str">
        <f t="shared" si="22"/>
        <v/>
      </c>
      <c r="BO66" s="15" t="str">
        <f>IFERROR(SUMPRODUCT(LARGE((J66,S66,AC66,AM66,AW66,BG66),{1,2,3,4,5})),"")</f>
        <v/>
      </c>
      <c r="BP66" s="15" t="str">
        <f>IFERROR(SUMPRODUCT(LARGE((K66,U66,AE66,AO66,AY66,BI66),{1,2,3,4,5})),"")</f>
        <v/>
      </c>
      <c r="BQ66" s="15" t="str">
        <f>IF(BP66=0,"N.A.",IFERROR(SUMPRODUCT(LARGE((N66,W66,AG66,AQ66,BA66,BK66),{1,2,3,4,5})),""))</f>
        <v/>
      </c>
      <c r="BR66" s="15" t="str">
        <f t="shared" si="23"/>
        <v/>
      </c>
      <c r="BS66" s="15" t="str">
        <f t="shared" si="24"/>
        <v/>
      </c>
      <c r="BT66" s="15" t="str">
        <f t="shared" si="25"/>
        <v>N.A.</v>
      </c>
      <c r="BU66" s="15" t="str">
        <f t="shared" si="26"/>
        <v>N.A.</v>
      </c>
      <c r="BV66" s="15" t="str">
        <f t="shared" si="8"/>
        <v>N.A.</v>
      </c>
      <c r="BW66" s="34" t="str">
        <f t="shared" si="27"/>
        <v>N.A.</v>
      </c>
      <c r="BX66" s="15" t="str">
        <f t="shared" si="9"/>
        <v>N.A.</v>
      </c>
      <c r="BY66" s="15" t="str">
        <f t="shared" si="28"/>
        <v>N.A.</v>
      </c>
      <c r="BZ66" s="15" t="str">
        <f t="shared" si="31"/>
        <v>FAILED</v>
      </c>
      <c r="CA66" s="20" t="str">
        <f t="shared" si="29"/>
        <v/>
      </c>
      <c r="CB66" s="16">
        <f t="shared" si="30"/>
        <v>0</v>
      </c>
    </row>
    <row r="67" spans="1:80" x14ac:dyDescent="0.3">
      <c r="A67" s="49">
        <v>65</v>
      </c>
      <c r="B67" s="15">
        <f>TAB!A67</f>
        <v>0</v>
      </c>
      <c r="C67" s="15">
        <f>TAB!B67</f>
        <v>0</v>
      </c>
      <c r="D67" s="14" t="str">
        <f>IF(C67=0,"",TAB!C67)</f>
        <v/>
      </c>
      <c r="E67" s="14" t="str">
        <f>IF(C67=0,"",TAB!D67)</f>
        <v/>
      </c>
      <c r="F67" s="36" t="str">
        <f>IF(C67=0,"",TAB!E67)</f>
        <v/>
      </c>
      <c r="G67" s="14" t="str">
        <f>IF(C67=0,"",TAB!J67)</f>
        <v/>
      </c>
      <c r="H67" s="15" t="str">
        <f t="shared" si="10"/>
        <v/>
      </c>
      <c r="I67" s="15" t="str">
        <f t="shared" si="32"/>
        <v/>
      </c>
      <c r="J67" s="15" t="str">
        <f>IFERROR(VLOOKUP($G67,TAB!$J:$BB,2,FALSE),"")</f>
        <v/>
      </c>
      <c r="K67" s="15" t="str">
        <f>IF(J67="AB",IFERROR(VLOOKUP($G67,TAB!$J:$BB,3,FALSE),""),"NA")</f>
        <v>NA</v>
      </c>
      <c r="L67" s="15" t="str">
        <f>IFERROR(VLOOKUP($G67,TAB!$J:$BB,4,FALSE),"")</f>
        <v/>
      </c>
      <c r="M67" s="15" t="str">
        <f>IFERROR(VLOOKUP($G67,TAB!$J:$BB,5,FALSE),"")</f>
        <v/>
      </c>
      <c r="N67" s="15" t="str">
        <f t="shared" si="0"/>
        <v/>
      </c>
      <c r="O67" s="14" t="str">
        <f>IFERROR(VLOOKUP(N67,INSTRUCTION!$I$1:$J$101,2),"")</f>
        <v/>
      </c>
      <c r="P67" s="15" t="str">
        <f t="shared" si="33"/>
        <v/>
      </c>
      <c r="Q67" s="15" t="str">
        <f t="shared" si="12"/>
        <v/>
      </c>
      <c r="R67" s="15" t="str">
        <f t="shared" si="13"/>
        <v/>
      </c>
      <c r="S67" s="15" t="str">
        <f>IFERROR(VLOOKUP($G67,TAB!$J:$BB,6,FALSE),"")</f>
        <v/>
      </c>
      <c r="T67" s="15" t="str">
        <f>IF(S67="AB",IFERROR(VLOOKUP($G67,TAB!$J:$BB,7,FALSE),""),"NA")</f>
        <v>NA</v>
      </c>
      <c r="U67" s="15" t="str">
        <f>IFERROR(VLOOKUP($G67,TAB!$J:$BB,8,FALSE),"")</f>
        <v/>
      </c>
      <c r="V67" s="15" t="str">
        <f>IFERROR(VLOOKUP($G67,TAB!$J:$BB,9,FALSE),"")</f>
        <v/>
      </c>
      <c r="W67" s="15" t="str">
        <f t="shared" si="14"/>
        <v/>
      </c>
      <c r="X67" s="14" t="str">
        <f>IFERROR(VLOOKUP(W67,INSTRUCTION!$I$1:$J$101,2),"")</f>
        <v/>
      </c>
      <c r="Y67" s="15" t="str">
        <f t="shared" si="34"/>
        <v/>
      </c>
      <c r="Z67" s="14" t="str">
        <f>IF(C67=0,"",TAB!F67)</f>
        <v/>
      </c>
      <c r="AA67" s="15" t="str">
        <f>IFERROR(VLOOKUP(Z67,INSTRUCTION!$D$2:$E$18,2,FALSE),"")</f>
        <v/>
      </c>
      <c r="AB67" s="15" t="str">
        <f t="shared" si="15"/>
        <v/>
      </c>
      <c r="AC67" s="15" t="str">
        <f>IFERROR(VLOOKUP($G67,TAB!$J:$BB,MATCH($Z67,TAB!$1:$1,0)-9,FALSE),"")</f>
        <v/>
      </c>
      <c r="AD67" s="15" t="str">
        <f>IF(AC67="AB",IFERROR(VLOOKUP($G67,TAB!$J:$BB,MATCH($Z67,TAB!$1:$1,0)-8,FALSE),""),"NA")</f>
        <v>NA</v>
      </c>
      <c r="AE67" s="15" t="str">
        <f>IFERROR(VLOOKUP($G67,TAB!$J:$BB,MATCH($Z67,TAB!$1:$1,0)-7,FALSE),"")</f>
        <v/>
      </c>
      <c r="AF67" s="15" t="str">
        <f>IFERROR(VLOOKUP($G67,TAB!$J:$BB,MATCH($Z67,TAB!$1:$1,0)-6,FALSE),"")</f>
        <v/>
      </c>
      <c r="AG67" s="15" t="str">
        <f t="shared" si="16"/>
        <v/>
      </c>
      <c r="AH67" s="14" t="str">
        <f>IFERROR(VLOOKUP(AG67,INSTRUCTION!$I$1:$J$101,2),"")</f>
        <v/>
      </c>
      <c r="AI67" s="15" t="str">
        <f t="shared" si="35"/>
        <v/>
      </c>
      <c r="AJ67" s="15" t="str">
        <f>IF(C67=0,"",TAB!G67)</f>
        <v/>
      </c>
      <c r="AK67" s="15" t="str">
        <f>IFERROR(VLOOKUP(AJ67,INSTRUCTION!$D$2:$E$18,2,FALSE),"")</f>
        <v/>
      </c>
      <c r="AL67" s="15" t="str">
        <f t="shared" si="17"/>
        <v/>
      </c>
      <c r="AM67" s="15" t="str">
        <f>IFERROR(VLOOKUP($G67,TAB!$J:$BB,MATCH($AJ67,TAB!$1:$1,0)-9,FALSE),"")</f>
        <v/>
      </c>
      <c r="AN67" s="15" t="str">
        <f>IF(AM67="AB",IFERROR(VLOOKUP($G67,TAB!$J:$BB,MATCH($AJ67,TAB!$1:$1,0)-8,FALSE),""),"NA")</f>
        <v>NA</v>
      </c>
      <c r="AO67" s="15" t="str">
        <f>IFERROR(VLOOKUP($G67,TAB!$J:$BB,MATCH($AJ67,TAB!$1:$1,0)-7,FALSE),"")</f>
        <v/>
      </c>
      <c r="AP67" s="15" t="str">
        <f>IFERROR(VLOOKUP($G67,TAB!$J:$BB,MATCH($AJ67,TAB!$1:$1,0)-6,FALSE),"")</f>
        <v/>
      </c>
      <c r="AQ67" s="15" t="str">
        <f t="shared" si="4"/>
        <v/>
      </c>
      <c r="AR67" s="14" t="str">
        <f>IFERROR(VLOOKUP(AQ67,INSTRUCTION!$I$1:$J$101,2),"")</f>
        <v/>
      </c>
      <c r="AS67" s="15" t="str">
        <f t="shared" si="36"/>
        <v/>
      </c>
      <c r="AT67" s="15" t="str">
        <f>IF(C67=0,"",TAB!H67)</f>
        <v/>
      </c>
      <c r="AU67" s="15" t="str">
        <f>IFERROR(VLOOKUP(AT67,INSTRUCTION!$D$2:$E$18,2,FALSE),"")</f>
        <v/>
      </c>
      <c r="AV67" s="15" t="str">
        <f t="shared" si="18"/>
        <v/>
      </c>
      <c r="AW67" s="15" t="str">
        <f>IFERROR(VLOOKUP($G67,TAB!$J:$BB,MATCH($AT67,TAB!$1:$1,0)-9,FALSE),"")</f>
        <v/>
      </c>
      <c r="AX67" s="15" t="str">
        <f>IF(AW67="AB",IFERROR(VLOOKUP($G67,TAB!$J:$BB,MATCH($AT67,TAB!$1:$1,0)-8,FALSE),""),"NA")</f>
        <v>NA</v>
      </c>
      <c r="AY67" s="15" t="str">
        <f>IFERROR(VLOOKUP($G67,TAB!$J:$BB,MATCH($AT67,TAB!$1:$1,0)-7,FALSE),"")</f>
        <v/>
      </c>
      <c r="AZ67" s="15" t="str">
        <f>IFERROR(VLOOKUP($G67,TAB!$J:$BB,MATCH($AT67,TAB!$1:$1,0)-6,FALSE),"")</f>
        <v/>
      </c>
      <c r="BA67" s="15" t="str">
        <f t="shared" si="19"/>
        <v/>
      </c>
      <c r="BB67" s="14" t="str">
        <f>IFERROR(VLOOKUP(BA67,INSTRUCTION!$I$1:$J$101,2),"")</f>
        <v/>
      </c>
      <c r="BC67" s="15" t="str">
        <f t="shared" si="37"/>
        <v/>
      </c>
      <c r="BD67" s="15" t="str">
        <f>IF(C67=0,"",TAB!I67)</f>
        <v/>
      </c>
      <c r="BE67" s="15" t="str">
        <f>IFERROR(VLOOKUP(BD67,INSTRUCTION!$D$2:$E$18,2,FALSE),"")</f>
        <v/>
      </c>
      <c r="BF67" s="15" t="str">
        <f t="shared" si="20"/>
        <v/>
      </c>
      <c r="BG67" s="15" t="str">
        <f>IFERROR(VLOOKUP($G67,TAB!$J:$BB,MATCH($BD67,TAB!$1:$1,0)-9,FALSE),"")</f>
        <v/>
      </c>
      <c r="BH67" s="15" t="str">
        <f>IF(BG67="AB",IFERROR(VLOOKUP($G67,TAB!$J:$BB,MATCH($BD67,TAB!$1:$1,0)-8,FALSE),""),"NA")</f>
        <v>NA</v>
      </c>
      <c r="BI67" s="15" t="str">
        <f>IFERROR(VLOOKUP($G67,TAB!$J:$BB,MATCH($BD67,TAB!$1:$1,0)-7,FALSE),"")</f>
        <v/>
      </c>
      <c r="BJ67" s="15" t="str">
        <f>IFERROR(VLOOKUP($G67,TAB!$J:$BB,MATCH($BD67,TAB!$1:$1,0)-6,FALSE),"")</f>
        <v/>
      </c>
      <c r="BK67" s="15" t="str">
        <f t="shared" si="21"/>
        <v/>
      </c>
      <c r="BL67" s="14" t="str">
        <f>IFERROR(VLOOKUP(BK67,INSTRUCTION!$I$1:$J$101,2),"")</f>
        <v/>
      </c>
      <c r="BM67" s="15" t="str">
        <f t="shared" si="38"/>
        <v/>
      </c>
      <c r="BN67" s="15" t="str">
        <f t="shared" si="22"/>
        <v/>
      </c>
      <c r="BO67" s="15" t="str">
        <f>IFERROR(SUMPRODUCT(LARGE((J67,S67,AC67,AM67,AW67,BG67),{1,2,3,4,5})),"")</f>
        <v/>
      </c>
      <c r="BP67" s="15" t="str">
        <f>IFERROR(SUMPRODUCT(LARGE((K67,U67,AE67,AO67,AY67,BI67),{1,2,3,4,5})),"")</f>
        <v/>
      </c>
      <c r="BQ67" s="15" t="str">
        <f>IF(BP67=0,"N.A.",IFERROR(SUMPRODUCT(LARGE((N67,W67,AG67,AQ67,BA67,BK67),{1,2,3,4,5})),""))</f>
        <v/>
      </c>
      <c r="BR67" s="15" t="str">
        <f t="shared" si="23"/>
        <v/>
      </c>
      <c r="BS67" s="15" t="str">
        <f t="shared" si="24"/>
        <v/>
      </c>
      <c r="BT67" s="15" t="str">
        <f t="shared" si="25"/>
        <v>N.A.</v>
      </c>
      <c r="BU67" s="15" t="str">
        <f t="shared" si="26"/>
        <v>N.A.</v>
      </c>
      <c r="BV67" s="15" t="str">
        <f t="shared" si="8"/>
        <v>N.A.</v>
      </c>
      <c r="BW67" s="34" t="str">
        <f t="shared" si="27"/>
        <v>N.A.</v>
      </c>
      <c r="BX67" s="15" t="str">
        <f t="shared" si="9"/>
        <v>N.A.</v>
      </c>
      <c r="BY67" s="15" t="str">
        <f t="shared" si="28"/>
        <v>N.A.</v>
      </c>
      <c r="BZ67" s="15" t="str">
        <f t="shared" si="31"/>
        <v>FAILED</v>
      </c>
      <c r="CA67" s="20" t="str">
        <f t="shared" si="29"/>
        <v/>
      </c>
      <c r="CB67" s="16">
        <f t="shared" si="30"/>
        <v>0</v>
      </c>
    </row>
    <row r="68" spans="1:80" x14ac:dyDescent="0.3">
      <c r="A68" s="49">
        <v>66</v>
      </c>
      <c r="B68" s="15">
        <f>TAB!A68</f>
        <v>0</v>
      </c>
      <c r="C68" s="15">
        <f>TAB!B68</f>
        <v>0</v>
      </c>
      <c r="D68" s="14" t="str">
        <f>IF(C68=0,"",TAB!C68)</f>
        <v/>
      </c>
      <c r="E68" s="14" t="str">
        <f>IF(C68=0,"",TAB!D68)</f>
        <v/>
      </c>
      <c r="F68" s="36" t="str">
        <f>IF(C68=0,"",TAB!E68)</f>
        <v/>
      </c>
      <c r="G68" s="14" t="str">
        <f>IF(C68=0,"",TAB!J68)</f>
        <v/>
      </c>
      <c r="H68" s="15" t="str">
        <f t="shared" ref="H68:H131" si="39">IF(J68="","",80)</f>
        <v/>
      </c>
      <c r="I68" s="15" t="str">
        <f t="shared" si="32"/>
        <v/>
      </c>
      <c r="J68" s="15" t="str">
        <f>IFERROR(VLOOKUP($G68,TAB!$J:$BB,2,FALSE),"")</f>
        <v/>
      </c>
      <c r="K68" s="15" t="str">
        <f>IF(J68="AB",IFERROR(VLOOKUP($G68,TAB!$J:$BB,3,FALSE),""),"NA")</f>
        <v>NA</v>
      </c>
      <c r="L68" s="15" t="str">
        <f>IFERROR(VLOOKUP($G68,TAB!$J:$BB,4,FALSE),"")</f>
        <v/>
      </c>
      <c r="M68" s="15" t="str">
        <f>IFERROR(VLOOKUP($G68,TAB!$J:$BB,5,FALSE),"")</f>
        <v/>
      </c>
      <c r="N68" s="15" t="str">
        <f t="shared" ref="N68:N131" si="40">IF(SUM(J68,K68,M68)=0,"",SUM(J68:M68))</f>
        <v/>
      </c>
      <c r="O68" s="14" t="str">
        <f>IFERROR(VLOOKUP(N68,INSTRUCTION!$I$1:$J$101,2),"")</f>
        <v/>
      </c>
      <c r="P68" s="15" t="str">
        <f t="shared" si="33"/>
        <v/>
      </c>
      <c r="Q68" s="15" t="str">
        <f t="shared" ref="Q68:Q131" si="41">IF(S68="","",80)</f>
        <v/>
      </c>
      <c r="R68" s="15" t="str">
        <f t="shared" ref="R68:R131" si="42">IF(V68="","",20)</f>
        <v/>
      </c>
      <c r="S68" s="15" t="str">
        <f>IFERROR(VLOOKUP($G68,TAB!$J:$BB,6,FALSE),"")</f>
        <v/>
      </c>
      <c r="T68" s="15" t="str">
        <f>IF(S68="AB",IFERROR(VLOOKUP($G68,TAB!$J:$BB,7,FALSE),""),"NA")</f>
        <v>NA</v>
      </c>
      <c r="U68" s="15" t="str">
        <f>IFERROR(VLOOKUP($G68,TAB!$J:$BB,8,FALSE),"")</f>
        <v/>
      </c>
      <c r="V68" s="15" t="str">
        <f>IFERROR(VLOOKUP($G68,TAB!$J:$BB,9,FALSE),"")</f>
        <v/>
      </c>
      <c r="W68" s="15" t="str">
        <f t="shared" ref="W68:W131" si="43">IF(SUM(S68,U68,V68)=0,"",SUM(S68:V68))</f>
        <v/>
      </c>
      <c r="X68" s="14" t="str">
        <f>IFERROR(VLOOKUP(W68,INSTRUCTION!$I$1:$J$101,2),"")</f>
        <v/>
      </c>
      <c r="Y68" s="15" t="str">
        <f t="shared" si="34"/>
        <v/>
      </c>
      <c r="Z68" s="14" t="str">
        <f>IF(C68=0,"",TAB!F68)</f>
        <v/>
      </c>
      <c r="AA68" s="15" t="str">
        <f>IFERROR(VLOOKUP(Z68,INSTRUCTION!$D$2:$E$18,2,FALSE),"")</f>
        <v/>
      </c>
      <c r="AB68" s="15" t="str">
        <f t="shared" ref="AB68:AB131" si="44">IF(AA68="","",(100-AA68)/2)</f>
        <v/>
      </c>
      <c r="AC68" s="15" t="str">
        <f>IFERROR(VLOOKUP($G68,TAB!$J:$BB,MATCH($Z68,TAB!$1:$1,0)-9,FALSE),"")</f>
        <v/>
      </c>
      <c r="AD68" s="15" t="str">
        <f>IF(AC68="AB",IFERROR(VLOOKUP($G68,TAB!$J:$BB,MATCH($Z68,TAB!$1:$1,0)-8,FALSE),""),"NA")</f>
        <v>NA</v>
      </c>
      <c r="AE68" s="15" t="str">
        <f>IFERROR(VLOOKUP($G68,TAB!$J:$BB,MATCH($Z68,TAB!$1:$1,0)-7,FALSE),"")</f>
        <v/>
      </c>
      <c r="AF68" s="15" t="str">
        <f>IFERROR(VLOOKUP($G68,TAB!$J:$BB,MATCH($Z68,TAB!$1:$1,0)-6,FALSE),"")</f>
        <v/>
      </c>
      <c r="AG68" s="15" t="str">
        <f t="shared" ref="AG68:AG131" si="45">IF(SUM(AC68,AE68,AF68)=0,"",SUM(AC68:AF68))</f>
        <v/>
      </c>
      <c r="AH68" s="14" t="str">
        <f>IFERROR(VLOOKUP(AG68,INSTRUCTION!$I$1:$J$101,2),"")</f>
        <v/>
      </c>
      <c r="AI68" s="15" t="str">
        <f t="shared" si="35"/>
        <v/>
      </c>
      <c r="AJ68" s="15" t="str">
        <f>IF(C68=0,"",TAB!G68)</f>
        <v/>
      </c>
      <c r="AK68" s="15" t="str">
        <f>IFERROR(VLOOKUP(AJ68,INSTRUCTION!$D$2:$E$18,2,FALSE),"")</f>
        <v/>
      </c>
      <c r="AL68" s="15" t="str">
        <f t="shared" ref="AL68:AL131" si="46">IF(AK68="","",(100-AK68)/2)</f>
        <v/>
      </c>
      <c r="AM68" s="15" t="str">
        <f>IFERROR(VLOOKUP($G68,TAB!$J:$BB,MATCH($AJ68,TAB!$1:$1,0)-9,FALSE),"")</f>
        <v/>
      </c>
      <c r="AN68" s="15" t="str">
        <f>IF(AM68="AB",IFERROR(VLOOKUP($G68,TAB!$J:$BB,MATCH($AJ68,TAB!$1:$1,0)-8,FALSE),""),"NA")</f>
        <v>NA</v>
      </c>
      <c r="AO68" s="15" t="str">
        <f>IFERROR(VLOOKUP($G68,TAB!$J:$BB,MATCH($AJ68,TAB!$1:$1,0)-7,FALSE),"")</f>
        <v/>
      </c>
      <c r="AP68" s="15" t="str">
        <f>IFERROR(VLOOKUP($G68,TAB!$J:$BB,MATCH($AJ68,TAB!$1:$1,0)-6,FALSE),"")</f>
        <v/>
      </c>
      <c r="AQ68" s="15" t="str">
        <f t="shared" ref="AQ68:AQ131" si="47">IF(SUM(AM68,AO68,AP68)=0,"",SUM(AM68:AP68))</f>
        <v/>
      </c>
      <c r="AR68" s="14" t="str">
        <f>IFERROR(VLOOKUP(AQ68,INSTRUCTION!$I$1:$J$101,2),"")</f>
        <v/>
      </c>
      <c r="AS68" s="15" t="str">
        <f t="shared" si="36"/>
        <v/>
      </c>
      <c r="AT68" s="15" t="str">
        <f>IF(C68=0,"",TAB!H68)</f>
        <v/>
      </c>
      <c r="AU68" s="15" t="str">
        <f>IFERROR(VLOOKUP(AT68,INSTRUCTION!$D$2:$E$18,2,FALSE),"")</f>
        <v/>
      </c>
      <c r="AV68" s="15" t="str">
        <f t="shared" ref="AV68:AV131" si="48">IF(AU68="","",(100-AU68)/2)</f>
        <v/>
      </c>
      <c r="AW68" s="15" t="str">
        <f>IFERROR(VLOOKUP($G68,TAB!$J:$BB,MATCH($AT68,TAB!$1:$1,0)-9,FALSE),"")</f>
        <v/>
      </c>
      <c r="AX68" s="15" t="str">
        <f>IF(AW68="AB",IFERROR(VLOOKUP($G68,TAB!$J:$BB,MATCH($AT68,TAB!$1:$1,0)-8,FALSE),""),"NA")</f>
        <v>NA</v>
      </c>
      <c r="AY68" s="15" t="str">
        <f>IFERROR(VLOOKUP($G68,TAB!$J:$BB,MATCH($AT68,TAB!$1:$1,0)-7,FALSE),"")</f>
        <v/>
      </c>
      <c r="AZ68" s="15" t="str">
        <f>IFERROR(VLOOKUP($G68,TAB!$J:$BB,MATCH($AT68,TAB!$1:$1,0)-6,FALSE),"")</f>
        <v/>
      </c>
      <c r="BA68" s="15" t="str">
        <f t="shared" ref="BA68:BA131" si="49">IF(SUM(AW68,AY68,AZ68)=0,"",SUM(AW68:AZ68))</f>
        <v/>
      </c>
      <c r="BB68" s="14" t="str">
        <f>IFERROR(VLOOKUP(BA68,INSTRUCTION!$I$1:$J$101,2),"")</f>
        <v/>
      </c>
      <c r="BC68" s="15" t="str">
        <f t="shared" si="37"/>
        <v/>
      </c>
      <c r="BD68" s="15" t="str">
        <f>IF(C68=0,"",TAB!I68)</f>
        <v/>
      </c>
      <c r="BE68" s="15" t="str">
        <f>IFERROR(VLOOKUP(BD68,INSTRUCTION!$D$2:$E$18,2,FALSE),"")</f>
        <v/>
      </c>
      <c r="BF68" s="15" t="str">
        <f t="shared" ref="BF68:BF131" si="50">IF(BE68="","",(100-BE68)/2)</f>
        <v/>
      </c>
      <c r="BG68" s="15" t="str">
        <f>IFERROR(VLOOKUP($G68,TAB!$J:$BB,MATCH($BD68,TAB!$1:$1,0)-9,FALSE),"")</f>
        <v/>
      </c>
      <c r="BH68" s="15" t="str">
        <f>IF(BG68="AB",IFERROR(VLOOKUP($G68,TAB!$J:$BB,MATCH($BD68,TAB!$1:$1,0)-8,FALSE),""),"NA")</f>
        <v>NA</v>
      </c>
      <c r="BI68" s="15" t="str">
        <f>IFERROR(VLOOKUP($G68,TAB!$J:$BB,MATCH($BD68,TAB!$1:$1,0)-7,FALSE),"")</f>
        <v/>
      </c>
      <c r="BJ68" s="15" t="str">
        <f>IFERROR(VLOOKUP($G68,TAB!$J:$BB,MATCH($BD68,TAB!$1:$1,0)-6,FALSE),"")</f>
        <v/>
      </c>
      <c r="BK68" s="15" t="str">
        <f t="shared" ref="BK68:BK131" si="51">IF(SUM(BG68,BI68,BJ68)=0,"",SUM(BG68:BJ68))</f>
        <v/>
      </c>
      <c r="BL68" s="14" t="str">
        <f>IFERROR(VLOOKUP(BK68,INSTRUCTION!$I$1:$J$101,2),"")</f>
        <v/>
      </c>
      <c r="BM68" s="15" t="str">
        <f t="shared" si="38"/>
        <v/>
      </c>
      <c r="BN68" s="15" t="str">
        <f t="shared" ref="BN68:BN131" si="52">IF(C68=0,"",SUM(I68,R68,AB68,AL68,AV68,BF68))</f>
        <v/>
      </c>
      <c r="BO68" s="15" t="str">
        <f>IFERROR(SUMPRODUCT(LARGE((J68,S68,AC68,AM68,AW68,BG68),{1,2,3,4,5})),"")</f>
        <v/>
      </c>
      <c r="BP68" s="15" t="str">
        <f>IFERROR(SUMPRODUCT(LARGE((K68,U68,AE68,AO68,AY68,BI68),{1,2,3,4,5})),"")</f>
        <v/>
      </c>
      <c r="BQ68" s="15" t="str">
        <f>IF(BP68=0,"N.A.",IFERROR(SUMPRODUCT(LARGE((N68,W68,AG68,AQ68,BA68,BK68),{1,2,3,4,5})),""))</f>
        <v/>
      </c>
      <c r="BR68" s="15" t="str">
        <f t="shared" ref="BR68:BR131" si="53">IF(BP68=0,"N.A.",IFERROR(ROUND(BQ68/5,2),""))</f>
        <v/>
      </c>
      <c r="BS68" s="15" t="str">
        <f t="shared" ref="BS68:BS131" si="54">IF(BP68=0,"N.A.",IF(BR68="","",IF(BR68&gt;=90,"O",IF(BR68&gt;=80,"A+",IF(BR68&gt;=70,"A",IF(BR68&gt;=60,"B+",IF(BR68&gt;=50,"B",IF(BR68&gt;=40,"C",IF(BR68&gt;=30,"P",IF(BR68=0,"","F"))))))))))</f>
        <v/>
      </c>
      <c r="BT68" s="15" t="str">
        <f t="shared" ref="BT68:BT131" si="55">IFERROR(IF((J68*2.5)&gt;=90,"O",IF((J68*2.5)&gt;=80,"A+",IF((J68*2.5)&gt;=70,"A",IF((J68*2.5)&gt;=60,"B+",IF((J68*2.5)&gt;=50,"B",IF((J68*2.5)&gt;=40,"C",IF((J68*2.5)&gt;=30,"P",IF((J68*2.5)=0,"","F")))))))),"N.A.")</f>
        <v>N.A.</v>
      </c>
      <c r="BU68" s="15" t="str">
        <f t="shared" ref="BU68:BU131" si="56">IFERROR(IF((S68*2.5)&gt;=90,"O",IF((S68*2.5)&gt;=80,"A+",IF((S68*2.5)&gt;=70,"A",IF((S68*2.5)&gt;=60,"B+",IF((S68*2.5)&gt;=50,"B",IF((S68*2.5)&gt;=40,"C",IF((S68*2.5)&gt;=30,"P",IF((S68*2.5)=0,"","F")))))))),"N.A.")</f>
        <v>N.A.</v>
      </c>
      <c r="BV68" s="15" t="str">
        <f t="shared" ref="BV68:BV131" si="57">IFERROR(IF((100/AB68)*AC68&gt;=90,"O",IF((100/AB68)*AC68&gt;=80,"A+",IF((100/AB68)*AC68&gt;=70,"A",IF((100/AB68)*AC68&gt;=60,"B+",IF((100/AB68)*AC68&gt;=50,"B",IF((100/AB68)*AC68&gt;=40,"C",IF((100/AB68)*AC68&gt;=30,"P",IF((100/AB68)*AC68=0,"","F")))))))),"N.A.")</f>
        <v>N.A.</v>
      </c>
      <c r="BW68" s="34" t="str">
        <f t="shared" ref="BW68:BW131" si="58">IFERROR(IF((100/AL68)*AM68&gt;=90,"O",IF((100/AL68)*AM68&gt;=80,"A+",IF((100/AL68)*AM68&gt;=70,"A",IF((100/AL68)*AM68&gt;=60,"B+",IF((100/AL68)*AM68&gt;=50,"B",IF((100/AL68)*AM68&gt;=40,"C",IF((100/AL68)*AM68&gt;=30,"P",IF((100/AL68)*AM68=0,"","F")))))))),"N.A.")</f>
        <v>N.A.</v>
      </c>
      <c r="BX68" s="15" t="str">
        <f t="shared" ref="BX68:BX131" si="59">IFERROR(IF((100/AV68)*AW68&gt;=90,"O",IF((100/AV68)*AW68&gt;=80,"A+",IF((100/AV68)*AW68&gt;=70,"A",IF((100/AV68)*AW68&gt;=60,"B+",IF((100/AV68)*AW68&gt;=50,"B",IF((100/AV68)*AW68&gt;=40,"C",IF((100/AV68)*AW68&gt;=30,"P",IF((100/AV68)*AW68=0,"","F")))))))),"N.A.")</f>
        <v>N.A.</v>
      </c>
      <c r="BY68" s="15" t="str">
        <f t="shared" ref="BY68:BY131" si="60">IFERROR(IF((100/BF68)*BG68&gt;=90,"O",IF((100/BF68)*BG68&gt;=80,"A+",IF((100/BF68)*BG68&gt;=70,"A",IF((100/BF68)*BG68&gt;=60,"B+",IF((100/BF68)*BG68&gt;=50,"B",IF((100/BF68)*BG68&gt;=40,"C",IF((100/BF68)*BG68&gt;=30,"P",IF((100/BF68)*BG68=0,"","F")))))))),"N.A.")</f>
        <v>N.A.</v>
      </c>
      <c r="BZ68" s="15" t="str">
        <f t="shared" si="31"/>
        <v>FAILED</v>
      </c>
      <c r="CA68" s="20" t="str">
        <f t="shared" ref="CA68:CA131" si="61">IF(BQ68="","",IF(BQ68="N.A.","FAILED",IF(OR(P68="N.A.",Y68="N.A."),"FAILED",IF((COUNTIF(AI68:BM68,"N.A.")&gt;1),"FAILED","PASSED"))))</f>
        <v/>
      </c>
      <c r="CB68" s="16">
        <f t="shared" ref="CB68:CB131" si="62">COUNTIF(BV68:BY68,"F")</f>
        <v>0</v>
      </c>
    </row>
    <row r="69" spans="1:80" x14ac:dyDescent="0.3">
      <c r="A69" s="49">
        <v>67</v>
      </c>
      <c r="B69" s="15">
        <f>TAB!A69</f>
        <v>0</v>
      </c>
      <c r="C69" s="15">
        <f>TAB!B69</f>
        <v>0</v>
      </c>
      <c r="D69" s="14" t="str">
        <f>IF(C69=0,"",TAB!C69)</f>
        <v/>
      </c>
      <c r="E69" s="14" t="str">
        <f>IF(C69=0,"",TAB!D69)</f>
        <v/>
      </c>
      <c r="F69" s="36" t="str">
        <f>IF(C69=0,"",TAB!E69)</f>
        <v/>
      </c>
      <c r="G69" s="14" t="str">
        <f>IF(C69=0,"",TAB!J69)</f>
        <v/>
      </c>
      <c r="H69" s="15" t="str">
        <f t="shared" si="39"/>
        <v/>
      </c>
      <c r="I69" s="15" t="str">
        <f t="shared" si="32"/>
        <v/>
      </c>
      <c r="J69" s="15" t="str">
        <f>IFERROR(VLOOKUP($G69,TAB!$J:$BB,2,FALSE),"")</f>
        <v/>
      </c>
      <c r="K69" s="15" t="str">
        <f>IF(J69="AB",IFERROR(VLOOKUP($G69,TAB!$J:$BB,3,FALSE),""),"NA")</f>
        <v>NA</v>
      </c>
      <c r="L69" s="15" t="str">
        <f>IFERROR(VLOOKUP($G69,TAB!$J:$BB,4,FALSE),"")</f>
        <v/>
      </c>
      <c r="M69" s="15" t="str">
        <f>IFERROR(VLOOKUP($G69,TAB!$J:$BB,5,FALSE),"")</f>
        <v/>
      </c>
      <c r="N69" s="15" t="str">
        <f t="shared" si="40"/>
        <v/>
      </c>
      <c r="O69" s="14" t="str">
        <f>IFERROR(VLOOKUP(N69,INSTRUCTION!$I$1:$J$101,2),"")</f>
        <v/>
      </c>
      <c r="P69" s="15" t="str">
        <f t="shared" si="33"/>
        <v/>
      </c>
      <c r="Q69" s="15" t="str">
        <f t="shared" si="41"/>
        <v/>
      </c>
      <c r="R69" s="15" t="str">
        <f t="shared" si="42"/>
        <v/>
      </c>
      <c r="S69" s="15" t="str">
        <f>IFERROR(VLOOKUP($G69,TAB!$J:$BB,6,FALSE),"")</f>
        <v/>
      </c>
      <c r="T69" s="15" t="str">
        <f>IF(S69="AB",IFERROR(VLOOKUP($G69,TAB!$J:$BB,7,FALSE),""),"NA")</f>
        <v>NA</v>
      </c>
      <c r="U69" s="15" t="str">
        <f>IFERROR(VLOOKUP($G69,TAB!$J:$BB,8,FALSE),"")</f>
        <v/>
      </c>
      <c r="V69" s="15" t="str">
        <f>IFERROR(VLOOKUP($G69,TAB!$J:$BB,9,FALSE),"")</f>
        <v/>
      </c>
      <c r="W69" s="15" t="str">
        <f t="shared" si="43"/>
        <v/>
      </c>
      <c r="X69" s="14" t="str">
        <f>IFERROR(VLOOKUP(W69,INSTRUCTION!$I$1:$J$101,2),"")</f>
        <v/>
      </c>
      <c r="Y69" s="15" t="str">
        <f t="shared" si="34"/>
        <v/>
      </c>
      <c r="Z69" s="14" t="str">
        <f>IF(C69=0,"",TAB!F69)</f>
        <v/>
      </c>
      <c r="AA69" s="15" t="str">
        <f>IFERROR(VLOOKUP(Z69,INSTRUCTION!$D$2:$E$18,2,FALSE),"")</f>
        <v/>
      </c>
      <c r="AB69" s="15" t="str">
        <f t="shared" si="44"/>
        <v/>
      </c>
      <c r="AC69" s="15" t="str">
        <f>IFERROR(VLOOKUP($G69,TAB!$J:$BB,MATCH($Z69,TAB!$1:$1,0)-9,FALSE),"")</f>
        <v/>
      </c>
      <c r="AD69" s="15" t="str">
        <f>IF(AC69="AB",IFERROR(VLOOKUP($G69,TAB!$J:$BB,MATCH($Z69,TAB!$1:$1,0)-8,FALSE),""),"NA")</f>
        <v>NA</v>
      </c>
      <c r="AE69" s="15" t="str">
        <f>IFERROR(VLOOKUP($G69,TAB!$J:$BB,MATCH($Z69,TAB!$1:$1,0)-7,FALSE),"")</f>
        <v/>
      </c>
      <c r="AF69" s="15" t="str">
        <f>IFERROR(VLOOKUP($G69,TAB!$J:$BB,MATCH($Z69,TAB!$1:$1,0)-6,FALSE),"")</f>
        <v/>
      </c>
      <c r="AG69" s="15" t="str">
        <f t="shared" si="45"/>
        <v/>
      </c>
      <c r="AH69" s="14" t="str">
        <f>IFERROR(VLOOKUP(AG69,INSTRUCTION!$I$1:$J$101,2),"")</f>
        <v/>
      </c>
      <c r="AI69" s="15" t="str">
        <f t="shared" si="35"/>
        <v/>
      </c>
      <c r="AJ69" s="15" t="str">
        <f>IF(C69=0,"",TAB!G69)</f>
        <v/>
      </c>
      <c r="AK69" s="15" t="str">
        <f>IFERROR(VLOOKUP(AJ69,INSTRUCTION!$D$2:$E$18,2,FALSE),"")</f>
        <v/>
      </c>
      <c r="AL69" s="15" t="str">
        <f t="shared" si="46"/>
        <v/>
      </c>
      <c r="AM69" s="15" t="str">
        <f>IFERROR(VLOOKUP($G69,TAB!$J:$BB,MATCH($AJ69,TAB!$1:$1,0)-9,FALSE),"")</f>
        <v/>
      </c>
      <c r="AN69" s="15" t="str">
        <f>IF(AM69="AB",IFERROR(VLOOKUP($G69,TAB!$J:$BB,MATCH($AJ69,TAB!$1:$1,0)-8,FALSE),""),"NA")</f>
        <v>NA</v>
      </c>
      <c r="AO69" s="15" t="str">
        <f>IFERROR(VLOOKUP($G69,TAB!$J:$BB,MATCH($AJ69,TAB!$1:$1,0)-7,FALSE),"")</f>
        <v/>
      </c>
      <c r="AP69" s="15" t="str">
        <f>IFERROR(VLOOKUP($G69,TAB!$J:$BB,MATCH($AJ69,TAB!$1:$1,0)-6,FALSE),"")</f>
        <v/>
      </c>
      <c r="AQ69" s="15" t="str">
        <f t="shared" si="47"/>
        <v/>
      </c>
      <c r="AR69" s="14" t="str">
        <f>IFERROR(VLOOKUP(AQ69,INSTRUCTION!$I$1:$J$101,2),"")</f>
        <v/>
      </c>
      <c r="AS69" s="15" t="str">
        <f t="shared" si="36"/>
        <v/>
      </c>
      <c r="AT69" s="15" t="str">
        <f>IF(C69=0,"",TAB!H69)</f>
        <v/>
      </c>
      <c r="AU69" s="15" t="str">
        <f>IFERROR(VLOOKUP(AT69,INSTRUCTION!$D$2:$E$18,2,FALSE),"")</f>
        <v/>
      </c>
      <c r="AV69" s="15" t="str">
        <f t="shared" si="48"/>
        <v/>
      </c>
      <c r="AW69" s="15" t="str">
        <f>IFERROR(VLOOKUP($G69,TAB!$J:$BB,MATCH($AT69,TAB!$1:$1,0)-9,FALSE),"")</f>
        <v/>
      </c>
      <c r="AX69" s="15" t="str">
        <f>IF(AW69="AB",IFERROR(VLOOKUP($G69,TAB!$J:$BB,MATCH($AT69,TAB!$1:$1,0)-8,FALSE),""),"NA")</f>
        <v>NA</v>
      </c>
      <c r="AY69" s="15" t="str">
        <f>IFERROR(VLOOKUP($G69,TAB!$J:$BB,MATCH($AT69,TAB!$1:$1,0)-7,FALSE),"")</f>
        <v/>
      </c>
      <c r="AZ69" s="15" t="str">
        <f>IFERROR(VLOOKUP($G69,TAB!$J:$BB,MATCH($AT69,TAB!$1:$1,0)-6,FALSE),"")</f>
        <v/>
      </c>
      <c r="BA69" s="15" t="str">
        <f t="shared" si="49"/>
        <v/>
      </c>
      <c r="BB69" s="14" t="str">
        <f>IFERROR(VLOOKUP(BA69,INSTRUCTION!$I$1:$J$101,2),"")</f>
        <v/>
      </c>
      <c r="BC69" s="15" t="str">
        <f t="shared" si="37"/>
        <v/>
      </c>
      <c r="BD69" s="15" t="str">
        <f>IF(C69=0,"",TAB!I69)</f>
        <v/>
      </c>
      <c r="BE69" s="15" t="str">
        <f>IFERROR(VLOOKUP(BD69,INSTRUCTION!$D$2:$E$18,2,FALSE),"")</f>
        <v/>
      </c>
      <c r="BF69" s="15" t="str">
        <f t="shared" si="50"/>
        <v/>
      </c>
      <c r="BG69" s="15" t="str">
        <f>IFERROR(VLOOKUP($G69,TAB!$J:$BB,MATCH($BD69,TAB!$1:$1,0)-9,FALSE),"")</f>
        <v/>
      </c>
      <c r="BH69" s="15" t="str">
        <f>IF(BG69="AB",IFERROR(VLOOKUP($G69,TAB!$J:$BB,MATCH($BD69,TAB!$1:$1,0)-8,FALSE),""),"NA")</f>
        <v>NA</v>
      </c>
      <c r="BI69" s="15" t="str">
        <f>IFERROR(VLOOKUP($G69,TAB!$J:$BB,MATCH($BD69,TAB!$1:$1,0)-7,FALSE),"")</f>
        <v/>
      </c>
      <c r="BJ69" s="15" t="str">
        <f>IFERROR(VLOOKUP($G69,TAB!$J:$BB,MATCH($BD69,TAB!$1:$1,0)-6,FALSE),"")</f>
        <v/>
      </c>
      <c r="BK69" s="15" t="str">
        <f t="shared" si="51"/>
        <v/>
      </c>
      <c r="BL69" s="14" t="str">
        <f>IFERROR(VLOOKUP(BK69,INSTRUCTION!$I$1:$J$101,2),"")</f>
        <v/>
      </c>
      <c r="BM69" s="15" t="str">
        <f t="shared" si="38"/>
        <v/>
      </c>
      <c r="BN69" s="15" t="str">
        <f t="shared" si="52"/>
        <v/>
      </c>
      <c r="BO69" s="15" t="str">
        <f>IFERROR(SUMPRODUCT(LARGE((J69,S69,AC69,AM69,AW69,BG69),{1,2,3,4,5})),"")</f>
        <v/>
      </c>
      <c r="BP69" s="15" t="str">
        <f>IFERROR(SUMPRODUCT(LARGE((K69,U69,AE69,AO69,AY69,BI69),{1,2,3,4,5})),"")</f>
        <v/>
      </c>
      <c r="BQ69" s="15" t="str">
        <f>IF(BP69=0,"N.A.",IFERROR(SUMPRODUCT(LARGE((N69,W69,AG69,AQ69,BA69,BK69),{1,2,3,4,5})),""))</f>
        <v/>
      </c>
      <c r="BR69" s="15" t="str">
        <f t="shared" si="53"/>
        <v/>
      </c>
      <c r="BS69" s="15" t="str">
        <f t="shared" si="54"/>
        <v/>
      </c>
      <c r="BT69" s="15" t="str">
        <f t="shared" si="55"/>
        <v>N.A.</v>
      </c>
      <c r="BU69" s="15" t="str">
        <f t="shared" si="56"/>
        <v>N.A.</v>
      </c>
      <c r="BV69" s="15" t="str">
        <f t="shared" si="57"/>
        <v>N.A.</v>
      </c>
      <c r="BW69" s="34" t="str">
        <f t="shared" si="58"/>
        <v>N.A.</v>
      </c>
      <c r="BX69" s="15" t="str">
        <f t="shared" si="59"/>
        <v>N.A.</v>
      </c>
      <c r="BY69" s="15" t="str">
        <f t="shared" si="60"/>
        <v>N.A.</v>
      </c>
      <c r="BZ69" s="15" t="str">
        <f t="shared" ref="BZ69:BZ132" si="63">IF(BO69="","FAILED",IF(BO69="N.A.","FAILED",IF(OR(BT69="N.A.",BU69="N.A.",BT69="F",BU69="F"),"FAILED",IF((COUNTIF(BV69:BY69,"N.A.")&gt;1),"FAILED",IF((COUNTIF(BV69:BY69,"F")&gt;1),"FAILED","PASSED")))))</f>
        <v>FAILED</v>
      </c>
      <c r="CA69" s="20" t="str">
        <f t="shared" si="61"/>
        <v/>
      </c>
      <c r="CB69" s="16">
        <f t="shared" si="62"/>
        <v>0</v>
      </c>
    </row>
    <row r="70" spans="1:80" x14ac:dyDescent="0.3">
      <c r="A70" s="49">
        <v>68</v>
      </c>
      <c r="B70" s="15">
        <f>TAB!A70</f>
        <v>0</v>
      </c>
      <c r="C70" s="15">
        <f>TAB!B70</f>
        <v>0</v>
      </c>
      <c r="D70" s="14" t="str">
        <f>IF(C70=0,"",TAB!C70)</f>
        <v/>
      </c>
      <c r="E70" s="14" t="str">
        <f>IF(C70=0,"",TAB!D70)</f>
        <v/>
      </c>
      <c r="F70" s="36" t="str">
        <f>IF(C70=0,"",TAB!E70)</f>
        <v/>
      </c>
      <c r="G70" s="14" t="str">
        <f>IF(C70=0,"",TAB!J70)</f>
        <v/>
      </c>
      <c r="H70" s="15" t="str">
        <f t="shared" si="39"/>
        <v/>
      </c>
      <c r="I70" s="15" t="str">
        <f t="shared" ref="I70:I133" si="64">IF(M70="","",20)</f>
        <v/>
      </c>
      <c r="J70" s="15" t="str">
        <f>IFERROR(VLOOKUP($G70,TAB!$J:$BB,2,FALSE),"")</f>
        <v/>
      </c>
      <c r="K70" s="15" t="str">
        <f>IF(J70="AB",IFERROR(VLOOKUP($G70,TAB!$J:$BB,3,FALSE),""),"NA")</f>
        <v>NA</v>
      </c>
      <c r="L70" s="15" t="str">
        <f>IFERROR(VLOOKUP($G70,TAB!$J:$BB,4,FALSE),"")</f>
        <v/>
      </c>
      <c r="M70" s="15" t="str">
        <f>IFERROR(VLOOKUP($G70,TAB!$J:$BB,5,FALSE),"")</f>
        <v/>
      </c>
      <c r="N70" s="15" t="str">
        <f t="shared" si="40"/>
        <v/>
      </c>
      <c r="O70" s="14" t="str">
        <f>IFERROR(VLOOKUP(N70,INSTRUCTION!$I$1:$J$101,2),"")</f>
        <v/>
      </c>
      <c r="P70" s="15" t="str">
        <f t="shared" si="33"/>
        <v/>
      </c>
      <c r="Q70" s="15" t="str">
        <f t="shared" si="41"/>
        <v/>
      </c>
      <c r="R70" s="15" t="str">
        <f t="shared" si="42"/>
        <v/>
      </c>
      <c r="S70" s="15" t="str">
        <f>IFERROR(VLOOKUP($G70,TAB!$J:$BB,6,FALSE),"")</f>
        <v/>
      </c>
      <c r="T70" s="15" t="str">
        <f>IF(S70="AB",IFERROR(VLOOKUP($G70,TAB!$J:$BB,7,FALSE),""),"NA")</f>
        <v>NA</v>
      </c>
      <c r="U70" s="15" t="str">
        <f>IFERROR(VLOOKUP($G70,TAB!$J:$BB,8,FALSE),"")</f>
        <v/>
      </c>
      <c r="V70" s="15" t="str">
        <f>IFERROR(VLOOKUP($G70,TAB!$J:$BB,9,FALSE),"")</f>
        <v/>
      </c>
      <c r="W70" s="15" t="str">
        <f t="shared" si="43"/>
        <v/>
      </c>
      <c r="X70" s="14" t="str">
        <f>IFERROR(VLOOKUP(W70,INSTRUCTION!$I$1:$J$101,2),"")</f>
        <v/>
      </c>
      <c r="Y70" s="15" t="str">
        <f t="shared" si="34"/>
        <v/>
      </c>
      <c r="Z70" s="14" t="str">
        <f>IF(C70=0,"",TAB!F70)</f>
        <v/>
      </c>
      <c r="AA70" s="15" t="str">
        <f>IFERROR(VLOOKUP(Z70,INSTRUCTION!$D$2:$E$18,2,FALSE),"")</f>
        <v/>
      </c>
      <c r="AB70" s="15" t="str">
        <f t="shared" si="44"/>
        <v/>
      </c>
      <c r="AC70" s="15" t="str">
        <f>IFERROR(VLOOKUP($G70,TAB!$J:$BB,MATCH($Z70,TAB!$1:$1,0)-9,FALSE),"")</f>
        <v/>
      </c>
      <c r="AD70" s="15" t="str">
        <f>IF(AC70="AB",IFERROR(VLOOKUP($G70,TAB!$J:$BB,MATCH($Z70,TAB!$1:$1,0)-8,FALSE),""),"NA")</f>
        <v>NA</v>
      </c>
      <c r="AE70" s="15" t="str">
        <f>IFERROR(VLOOKUP($G70,TAB!$J:$BB,MATCH($Z70,TAB!$1:$1,0)-7,FALSE),"")</f>
        <v/>
      </c>
      <c r="AF70" s="15" t="str">
        <f>IFERROR(VLOOKUP($G70,TAB!$J:$BB,MATCH($Z70,TAB!$1:$1,0)-6,FALSE),"")</f>
        <v/>
      </c>
      <c r="AG70" s="15" t="str">
        <f t="shared" si="45"/>
        <v/>
      </c>
      <c r="AH70" s="14" t="str">
        <f>IFERROR(VLOOKUP(AG70,INSTRUCTION!$I$1:$J$101,2),"")</f>
        <v/>
      </c>
      <c r="AI70" s="15" t="str">
        <f t="shared" si="35"/>
        <v/>
      </c>
      <c r="AJ70" s="15" t="str">
        <f>IF(C70=0,"",TAB!G70)</f>
        <v/>
      </c>
      <c r="AK70" s="15" t="str">
        <f>IFERROR(VLOOKUP(AJ70,INSTRUCTION!$D$2:$E$18,2,FALSE),"")</f>
        <v/>
      </c>
      <c r="AL70" s="15" t="str">
        <f t="shared" si="46"/>
        <v/>
      </c>
      <c r="AM70" s="15" t="str">
        <f>IFERROR(VLOOKUP($G70,TAB!$J:$BB,MATCH($AJ70,TAB!$1:$1,0)-9,FALSE),"")</f>
        <v/>
      </c>
      <c r="AN70" s="15" t="str">
        <f>IF(AM70="AB",IFERROR(VLOOKUP($G70,TAB!$J:$BB,MATCH($AJ70,TAB!$1:$1,0)-8,FALSE),""),"NA")</f>
        <v>NA</v>
      </c>
      <c r="AO70" s="15" t="str">
        <f>IFERROR(VLOOKUP($G70,TAB!$J:$BB,MATCH($AJ70,TAB!$1:$1,0)-7,FALSE),"")</f>
        <v/>
      </c>
      <c r="AP70" s="15" t="str">
        <f>IFERROR(VLOOKUP($G70,TAB!$J:$BB,MATCH($AJ70,TAB!$1:$1,0)-6,FALSE),"")</f>
        <v/>
      </c>
      <c r="AQ70" s="15" t="str">
        <f t="shared" si="47"/>
        <v/>
      </c>
      <c r="AR70" s="14" t="str">
        <f>IFERROR(VLOOKUP(AQ70,INSTRUCTION!$I$1:$J$101,2),"")</f>
        <v/>
      </c>
      <c r="AS70" s="15" t="str">
        <f t="shared" si="36"/>
        <v/>
      </c>
      <c r="AT70" s="15" t="str">
        <f>IF(C70=0,"",TAB!H70)</f>
        <v/>
      </c>
      <c r="AU70" s="15" t="str">
        <f>IFERROR(VLOOKUP(AT70,INSTRUCTION!$D$2:$E$18,2,FALSE),"")</f>
        <v/>
      </c>
      <c r="AV70" s="15" t="str">
        <f t="shared" si="48"/>
        <v/>
      </c>
      <c r="AW70" s="15" t="str">
        <f>IFERROR(VLOOKUP($G70,TAB!$J:$BB,MATCH($AT70,TAB!$1:$1,0)-9,FALSE),"")</f>
        <v/>
      </c>
      <c r="AX70" s="15" t="str">
        <f>IF(AW70="AB",IFERROR(VLOOKUP($G70,TAB!$J:$BB,MATCH($AT70,TAB!$1:$1,0)-8,FALSE),""),"NA")</f>
        <v>NA</v>
      </c>
      <c r="AY70" s="15" t="str">
        <f>IFERROR(VLOOKUP($G70,TAB!$J:$BB,MATCH($AT70,TAB!$1:$1,0)-7,FALSE),"")</f>
        <v/>
      </c>
      <c r="AZ70" s="15" t="str">
        <f>IFERROR(VLOOKUP($G70,TAB!$J:$BB,MATCH($AT70,TAB!$1:$1,0)-6,FALSE),"")</f>
        <v/>
      </c>
      <c r="BA70" s="15" t="str">
        <f t="shared" si="49"/>
        <v/>
      </c>
      <c r="BB70" s="14" t="str">
        <f>IFERROR(VLOOKUP(BA70,INSTRUCTION!$I$1:$J$101,2),"")</f>
        <v/>
      </c>
      <c r="BC70" s="15" t="str">
        <f t="shared" si="37"/>
        <v/>
      </c>
      <c r="BD70" s="15" t="str">
        <f>IF(C70=0,"",TAB!I70)</f>
        <v/>
      </c>
      <c r="BE70" s="15" t="str">
        <f>IFERROR(VLOOKUP(BD70,INSTRUCTION!$D$2:$E$18,2,FALSE),"")</f>
        <v/>
      </c>
      <c r="BF70" s="15" t="str">
        <f t="shared" si="50"/>
        <v/>
      </c>
      <c r="BG70" s="15" t="str">
        <f>IFERROR(VLOOKUP($G70,TAB!$J:$BB,MATCH($BD70,TAB!$1:$1,0)-9,FALSE),"")</f>
        <v/>
      </c>
      <c r="BH70" s="15" t="str">
        <f>IF(BG70="AB",IFERROR(VLOOKUP($G70,TAB!$J:$BB,MATCH($BD70,TAB!$1:$1,0)-8,FALSE),""),"NA")</f>
        <v>NA</v>
      </c>
      <c r="BI70" s="15" t="str">
        <f>IFERROR(VLOOKUP($G70,TAB!$J:$BB,MATCH($BD70,TAB!$1:$1,0)-7,FALSE),"")</f>
        <v/>
      </c>
      <c r="BJ70" s="15" t="str">
        <f>IFERROR(VLOOKUP($G70,TAB!$J:$BB,MATCH($BD70,TAB!$1:$1,0)-6,FALSE),"")</f>
        <v/>
      </c>
      <c r="BK70" s="15" t="str">
        <f t="shared" si="51"/>
        <v/>
      </c>
      <c r="BL70" s="14" t="str">
        <f>IFERROR(VLOOKUP(BK70,INSTRUCTION!$I$1:$J$101,2),"")</f>
        <v/>
      </c>
      <c r="BM70" s="15" t="str">
        <f t="shared" si="38"/>
        <v/>
      </c>
      <c r="BN70" s="15" t="str">
        <f t="shared" si="52"/>
        <v/>
      </c>
      <c r="BO70" s="15" t="str">
        <f>IFERROR(SUMPRODUCT(LARGE((J70,S70,AC70,AM70,AW70,BG70),{1,2,3,4,5})),"")</f>
        <v/>
      </c>
      <c r="BP70" s="15" t="str">
        <f>IFERROR(SUMPRODUCT(LARGE((K70,U70,AE70,AO70,AY70,BI70),{1,2,3,4,5})),"")</f>
        <v/>
      </c>
      <c r="BQ70" s="15" t="str">
        <f>IF(BP70=0,"N.A.",IFERROR(SUMPRODUCT(LARGE((N70,W70,AG70,AQ70,BA70,BK70),{1,2,3,4,5})),""))</f>
        <v/>
      </c>
      <c r="BR70" s="15" t="str">
        <f t="shared" si="53"/>
        <v/>
      </c>
      <c r="BS70" s="15" t="str">
        <f t="shared" si="54"/>
        <v/>
      </c>
      <c r="BT70" s="15" t="str">
        <f t="shared" si="55"/>
        <v>N.A.</v>
      </c>
      <c r="BU70" s="15" t="str">
        <f t="shared" si="56"/>
        <v>N.A.</v>
      </c>
      <c r="BV70" s="15" t="str">
        <f t="shared" si="57"/>
        <v>N.A.</v>
      </c>
      <c r="BW70" s="34" t="str">
        <f t="shared" si="58"/>
        <v>N.A.</v>
      </c>
      <c r="BX70" s="15" t="str">
        <f t="shared" si="59"/>
        <v>N.A.</v>
      </c>
      <c r="BY70" s="15" t="str">
        <f t="shared" si="60"/>
        <v>N.A.</v>
      </c>
      <c r="BZ70" s="15" t="str">
        <f t="shared" si="63"/>
        <v>FAILED</v>
      </c>
      <c r="CA70" s="20" t="str">
        <f t="shared" si="61"/>
        <v/>
      </c>
      <c r="CB70" s="16">
        <f t="shared" si="62"/>
        <v>0</v>
      </c>
    </row>
    <row r="71" spans="1:80" x14ac:dyDescent="0.3">
      <c r="A71" s="49">
        <v>69</v>
      </c>
      <c r="B71" s="15">
        <f>TAB!A71</f>
        <v>0</v>
      </c>
      <c r="C71" s="15">
        <f>TAB!B71</f>
        <v>0</v>
      </c>
      <c r="D71" s="14" t="str">
        <f>IF(C71=0,"",TAB!C71)</f>
        <v/>
      </c>
      <c r="E71" s="14" t="str">
        <f>IF(C71=0,"",TAB!D71)</f>
        <v/>
      </c>
      <c r="F71" s="36" t="str">
        <f>IF(C71=0,"",TAB!E71)</f>
        <v/>
      </c>
      <c r="G71" s="14" t="str">
        <f>IF(C71=0,"",TAB!J71)</f>
        <v/>
      </c>
      <c r="H71" s="15" t="str">
        <f t="shared" si="39"/>
        <v/>
      </c>
      <c r="I71" s="15" t="str">
        <f t="shared" si="64"/>
        <v/>
      </c>
      <c r="J71" s="15" t="str">
        <f>IFERROR(VLOOKUP($G71,TAB!$J:$BB,2,FALSE),"")</f>
        <v/>
      </c>
      <c r="K71" s="15" t="str">
        <f>IF(J71="AB",IFERROR(VLOOKUP($G71,TAB!$J:$BB,3,FALSE),""),"NA")</f>
        <v>NA</v>
      </c>
      <c r="L71" s="15" t="str">
        <f>IFERROR(VLOOKUP($G71,TAB!$J:$BB,4,FALSE),"")</f>
        <v/>
      </c>
      <c r="M71" s="15" t="str">
        <f>IFERROR(VLOOKUP($G71,TAB!$J:$BB,5,FALSE),"")</f>
        <v/>
      </c>
      <c r="N71" s="15" t="str">
        <f t="shared" si="40"/>
        <v/>
      </c>
      <c r="O71" s="14" t="str">
        <f>IFERROR(VLOOKUP(N71,INSTRUCTION!$I$1:$J$101,2),"")</f>
        <v/>
      </c>
      <c r="P71" s="15" t="str">
        <f t="shared" si="33"/>
        <v/>
      </c>
      <c r="Q71" s="15" t="str">
        <f t="shared" si="41"/>
        <v/>
      </c>
      <c r="R71" s="15" t="str">
        <f t="shared" si="42"/>
        <v/>
      </c>
      <c r="S71" s="15" t="str">
        <f>IFERROR(VLOOKUP($G71,TAB!$J:$BB,6,FALSE),"")</f>
        <v/>
      </c>
      <c r="T71" s="15" t="str">
        <f>IF(S71="AB",IFERROR(VLOOKUP($G71,TAB!$J:$BB,7,FALSE),""),"NA")</f>
        <v>NA</v>
      </c>
      <c r="U71" s="15" t="str">
        <f>IFERROR(VLOOKUP($G71,TAB!$J:$BB,8,FALSE),"")</f>
        <v/>
      </c>
      <c r="V71" s="15" t="str">
        <f>IFERROR(VLOOKUP($G71,TAB!$J:$BB,9,FALSE),"")</f>
        <v/>
      </c>
      <c r="W71" s="15" t="str">
        <f t="shared" si="43"/>
        <v/>
      </c>
      <c r="X71" s="14" t="str">
        <f>IFERROR(VLOOKUP(W71,INSTRUCTION!$I$1:$J$101,2),"")</f>
        <v/>
      </c>
      <c r="Y71" s="15" t="str">
        <f t="shared" si="34"/>
        <v/>
      </c>
      <c r="Z71" s="14" t="str">
        <f>IF(C71=0,"",TAB!F71)</f>
        <v/>
      </c>
      <c r="AA71" s="15" t="str">
        <f>IFERROR(VLOOKUP(Z71,INSTRUCTION!$D$2:$E$18,2,FALSE),"")</f>
        <v/>
      </c>
      <c r="AB71" s="15" t="str">
        <f t="shared" si="44"/>
        <v/>
      </c>
      <c r="AC71" s="15" t="str">
        <f>IFERROR(VLOOKUP($G71,TAB!$J:$BB,MATCH($Z71,TAB!$1:$1,0)-9,FALSE),"")</f>
        <v/>
      </c>
      <c r="AD71" s="15" t="str">
        <f>IF(AC71="AB",IFERROR(VLOOKUP($G71,TAB!$J:$BB,MATCH($Z71,TAB!$1:$1,0)-8,FALSE),""),"NA")</f>
        <v>NA</v>
      </c>
      <c r="AE71" s="15" t="str">
        <f>IFERROR(VLOOKUP($G71,TAB!$J:$BB,MATCH($Z71,TAB!$1:$1,0)-7,FALSE),"")</f>
        <v/>
      </c>
      <c r="AF71" s="15" t="str">
        <f>IFERROR(VLOOKUP($G71,TAB!$J:$BB,MATCH($Z71,TAB!$1:$1,0)-6,FALSE),"")</f>
        <v/>
      </c>
      <c r="AG71" s="15" t="str">
        <f t="shared" si="45"/>
        <v/>
      </c>
      <c r="AH71" s="14" t="str">
        <f>IFERROR(VLOOKUP(AG71,INSTRUCTION!$I$1:$J$101,2),"")</f>
        <v/>
      </c>
      <c r="AI71" s="15" t="str">
        <f t="shared" si="35"/>
        <v/>
      </c>
      <c r="AJ71" s="15" t="str">
        <f>IF(C71=0,"",TAB!G71)</f>
        <v/>
      </c>
      <c r="AK71" s="15" t="str">
        <f>IFERROR(VLOOKUP(AJ71,INSTRUCTION!$D$2:$E$18,2,FALSE),"")</f>
        <v/>
      </c>
      <c r="AL71" s="15" t="str">
        <f t="shared" si="46"/>
        <v/>
      </c>
      <c r="AM71" s="15" t="str">
        <f>IFERROR(VLOOKUP($G71,TAB!$J:$BB,MATCH($AJ71,TAB!$1:$1,0)-9,FALSE),"")</f>
        <v/>
      </c>
      <c r="AN71" s="15" t="str">
        <f>IF(AM71="AB",IFERROR(VLOOKUP($G71,TAB!$J:$BB,MATCH($AJ71,TAB!$1:$1,0)-8,FALSE),""),"NA")</f>
        <v>NA</v>
      </c>
      <c r="AO71" s="15" t="str">
        <f>IFERROR(VLOOKUP($G71,TAB!$J:$BB,MATCH($AJ71,TAB!$1:$1,0)-7,FALSE),"")</f>
        <v/>
      </c>
      <c r="AP71" s="15" t="str">
        <f>IFERROR(VLOOKUP($G71,TAB!$J:$BB,MATCH($AJ71,TAB!$1:$1,0)-6,FALSE),"")</f>
        <v/>
      </c>
      <c r="AQ71" s="15" t="str">
        <f t="shared" si="47"/>
        <v/>
      </c>
      <c r="AR71" s="14" t="str">
        <f>IFERROR(VLOOKUP(AQ71,INSTRUCTION!$I$1:$J$101,2),"")</f>
        <v/>
      </c>
      <c r="AS71" s="15" t="str">
        <f t="shared" si="36"/>
        <v/>
      </c>
      <c r="AT71" s="15" t="str">
        <f>IF(C71=0,"",TAB!H71)</f>
        <v/>
      </c>
      <c r="AU71" s="15" t="str">
        <f>IFERROR(VLOOKUP(AT71,INSTRUCTION!$D$2:$E$18,2,FALSE),"")</f>
        <v/>
      </c>
      <c r="AV71" s="15" t="str">
        <f t="shared" si="48"/>
        <v/>
      </c>
      <c r="AW71" s="15" t="str">
        <f>IFERROR(VLOOKUP($G71,TAB!$J:$BB,MATCH($AT71,TAB!$1:$1,0)-9,FALSE),"")</f>
        <v/>
      </c>
      <c r="AX71" s="15" t="str">
        <f>IF(AW71="AB",IFERROR(VLOOKUP($G71,TAB!$J:$BB,MATCH($AT71,TAB!$1:$1,0)-8,FALSE),""),"NA")</f>
        <v>NA</v>
      </c>
      <c r="AY71" s="15" t="str">
        <f>IFERROR(VLOOKUP($G71,TAB!$J:$BB,MATCH($AT71,TAB!$1:$1,0)-7,FALSE),"")</f>
        <v/>
      </c>
      <c r="AZ71" s="15" t="str">
        <f>IFERROR(VLOOKUP($G71,TAB!$J:$BB,MATCH($AT71,TAB!$1:$1,0)-6,FALSE),"")</f>
        <v/>
      </c>
      <c r="BA71" s="15" t="str">
        <f t="shared" si="49"/>
        <v/>
      </c>
      <c r="BB71" s="14" t="str">
        <f>IFERROR(VLOOKUP(BA71,INSTRUCTION!$I$1:$J$101,2),"")</f>
        <v/>
      </c>
      <c r="BC71" s="15" t="str">
        <f t="shared" si="37"/>
        <v/>
      </c>
      <c r="BD71" s="15" t="str">
        <f>IF(C71=0,"",TAB!I71)</f>
        <v/>
      </c>
      <c r="BE71" s="15" t="str">
        <f>IFERROR(VLOOKUP(BD71,INSTRUCTION!$D$2:$E$18,2,FALSE),"")</f>
        <v/>
      </c>
      <c r="BF71" s="15" t="str">
        <f t="shared" si="50"/>
        <v/>
      </c>
      <c r="BG71" s="15" t="str">
        <f>IFERROR(VLOOKUP($G71,TAB!$J:$BB,MATCH($BD71,TAB!$1:$1,0)-9,FALSE),"")</f>
        <v/>
      </c>
      <c r="BH71" s="15" t="str">
        <f>IF(BG71="AB",IFERROR(VLOOKUP($G71,TAB!$J:$BB,MATCH($BD71,TAB!$1:$1,0)-8,FALSE),""),"NA")</f>
        <v>NA</v>
      </c>
      <c r="BI71" s="15" t="str">
        <f>IFERROR(VLOOKUP($G71,TAB!$J:$BB,MATCH($BD71,TAB!$1:$1,0)-7,FALSE),"")</f>
        <v/>
      </c>
      <c r="BJ71" s="15" t="str">
        <f>IFERROR(VLOOKUP($G71,TAB!$J:$BB,MATCH($BD71,TAB!$1:$1,0)-6,FALSE),"")</f>
        <v/>
      </c>
      <c r="BK71" s="15" t="str">
        <f t="shared" si="51"/>
        <v/>
      </c>
      <c r="BL71" s="14" t="str">
        <f>IFERROR(VLOOKUP(BK71,INSTRUCTION!$I$1:$J$101,2),"")</f>
        <v/>
      </c>
      <c r="BM71" s="15" t="str">
        <f t="shared" si="38"/>
        <v/>
      </c>
      <c r="BN71" s="15" t="str">
        <f t="shared" si="52"/>
        <v/>
      </c>
      <c r="BO71" s="15" t="str">
        <f>IFERROR(SUMPRODUCT(LARGE((J71,S71,AC71,AM71,AW71,BG71),{1,2,3,4,5})),"")</f>
        <v/>
      </c>
      <c r="BP71" s="15" t="str">
        <f>IFERROR(SUMPRODUCT(LARGE((K71,U71,AE71,AO71,AY71,BI71),{1,2,3,4,5})),"")</f>
        <v/>
      </c>
      <c r="BQ71" s="15" t="str">
        <f>IF(BP71=0,"N.A.",IFERROR(SUMPRODUCT(LARGE((N71,W71,AG71,AQ71,BA71,BK71),{1,2,3,4,5})),""))</f>
        <v/>
      </c>
      <c r="BR71" s="15" t="str">
        <f t="shared" si="53"/>
        <v/>
      </c>
      <c r="BS71" s="15" t="str">
        <f t="shared" si="54"/>
        <v/>
      </c>
      <c r="BT71" s="15" t="str">
        <f t="shared" si="55"/>
        <v>N.A.</v>
      </c>
      <c r="BU71" s="15" t="str">
        <f t="shared" si="56"/>
        <v>N.A.</v>
      </c>
      <c r="BV71" s="15" t="str">
        <f t="shared" si="57"/>
        <v>N.A.</v>
      </c>
      <c r="BW71" s="34" t="str">
        <f t="shared" si="58"/>
        <v>N.A.</v>
      </c>
      <c r="BX71" s="15" t="str">
        <f t="shared" si="59"/>
        <v>N.A.</v>
      </c>
      <c r="BY71" s="15" t="str">
        <f t="shared" si="60"/>
        <v>N.A.</v>
      </c>
      <c r="BZ71" s="15" t="str">
        <f t="shared" si="63"/>
        <v>FAILED</v>
      </c>
      <c r="CA71" s="20" t="str">
        <f t="shared" si="61"/>
        <v/>
      </c>
      <c r="CB71" s="16">
        <f t="shared" si="62"/>
        <v>0</v>
      </c>
    </row>
    <row r="72" spans="1:80" x14ac:dyDescent="0.3">
      <c r="A72" s="49">
        <v>70</v>
      </c>
      <c r="B72" s="15">
        <f>TAB!A72</f>
        <v>0</v>
      </c>
      <c r="C72" s="15">
        <f>TAB!B72</f>
        <v>0</v>
      </c>
      <c r="D72" s="14" t="str">
        <f>IF(C72=0,"",TAB!C72)</f>
        <v/>
      </c>
      <c r="E72" s="14" t="str">
        <f>IF(C72=0,"",TAB!D72)</f>
        <v/>
      </c>
      <c r="F72" s="36" t="str">
        <f>IF(C72=0,"",TAB!E72)</f>
        <v/>
      </c>
      <c r="G72" s="14" t="str">
        <f>IF(C72=0,"",TAB!J72)</f>
        <v/>
      </c>
      <c r="H72" s="15" t="str">
        <f t="shared" si="39"/>
        <v/>
      </c>
      <c r="I72" s="15" t="str">
        <f t="shared" si="64"/>
        <v/>
      </c>
      <c r="J72" s="15" t="str">
        <f>IFERROR(VLOOKUP($G72,TAB!$J:$BB,2,FALSE),"")</f>
        <v/>
      </c>
      <c r="K72" s="15" t="str">
        <f>IF(J72="AB",IFERROR(VLOOKUP($G72,TAB!$J:$BB,3,FALSE),""),"NA")</f>
        <v>NA</v>
      </c>
      <c r="L72" s="15" t="str">
        <f>IFERROR(VLOOKUP($G72,TAB!$J:$BB,4,FALSE),"")</f>
        <v/>
      </c>
      <c r="M72" s="15" t="str">
        <f>IFERROR(VLOOKUP($G72,TAB!$J:$BB,5,FALSE),"")</f>
        <v/>
      </c>
      <c r="N72" s="15" t="str">
        <f t="shared" si="40"/>
        <v/>
      </c>
      <c r="O72" s="14" t="str">
        <f>IFERROR(VLOOKUP(N72,INSTRUCTION!$I$1:$J$101,2),"")</f>
        <v/>
      </c>
      <c r="P72" s="15" t="str">
        <f t="shared" si="33"/>
        <v/>
      </c>
      <c r="Q72" s="15" t="str">
        <f t="shared" si="41"/>
        <v/>
      </c>
      <c r="R72" s="15" t="str">
        <f t="shared" si="42"/>
        <v/>
      </c>
      <c r="S72" s="15" t="str">
        <f>IFERROR(VLOOKUP($G72,TAB!$J:$BB,6,FALSE),"")</f>
        <v/>
      </c>
      <c r="T72" s="15" t="str">
        <f>IF(S72="AB",IFERROR(VLOOKUP($G72,TAB!$J:$BB,7,FALSE),""),"NA")</f>
        <v>NA</v>
      </c>
      <c r="U72" s="15" t="str">
        <f>IFERROR(VLOOKUP($G72,TAB!$J:$BB,8,FALSE),"")</f>
        <v/>
      </c>
      <c r="V72" s="15" t="str">
        <f>IFERROR(VLOOKUP($G72,TAB!$J:$BB,9,FALSE),"")</f>
        <v/>
      </c>
      <c r="W72" s="15" t="str">
        <f t="shared" si="43"/>
        <v/>
      </c>
      <c r="X72" s="14" t="str">
        <f>IFERROR(VLOOKUP(W72,INSTRUCTION!$I$1:$J$101,2),"")</f>
        <v/>
      </c>
      <c r="Y72" s="15" t="str">
        <f t="shared" si="34"/>
        <v/>
      </c>
      <c r="Z72" s="14" t="str">
        <f>IF(C72=0,"",TAB!F72)</f>
        <v/>
      </c>
      <c r="AA72" s="15" t="str">
        <f>IFERROR(VLOOKUP(Z72,INSTRUCTION!$D$2:$E$18,2,FALSE),"")</f>
        <v/>
      </c>
      <c r="AB72" s="15" t="str">
        <f t="shared" si="44"/>
        <v/>
      </c>
      <c r="AC72" s="15" t="str">
        <f>IFERROR(VLOOKUP($G72,TAB!$J:$BB,MATCH($Z72,TAB!$1:$1,0)-9,FALSE),"")</f>
        <v/>
      </c>
      <c r="AD72" s="15" t="str">
        <f>IF(AC72="AB",IFERROR(VLOOKUP($G72,TAB!$J:$BB,MATCH($Z72,TAB!$1:$1,0)-8,FALSE),""),"NA")</f>
        <v>NA</v>
      </c>
      <c r="AE72" s="15" t="str">
        <f>IFERROR(VLOOKUP($G72,TAB!$J:$BB,MATCH($Z72,TAB!$1:$1,0)-7,FALSE),"")</f>
        <v/>
      </c>
      <c r="AF72" s="15" t="str">
        <f>IFERROR(VLOOKUP($G72,TAB!$J:$BB,MATCH($Z72,TAB!$1:$1,0)-6,FALSE),"")</f>
        <v/>
      </c>
      <c r="AG72" s="15" t="str">
        <f t="shared" si="45"/>
        <v/>
      </c>
      <c r="AH72" s="14" t="str">
        <f>IFERROR(VLOOKUP(AG72,INSTRUCTION!$I$1:$J$101,2),"")</f>
        <v/>
      </c>
      <c r="AI72" s="15" t="str">
        <f t="shared" si="35"/>
        <v/>
      </c>
      <c r="AJ72" s="15" t="str">
        <f>IF(C72=0,"",TAB!G72)</f>
        <v/>
      </c>
      <c r="AK72" s="15" t="str">
        <f>IFERROR(VLOOKUP(AJ72,INSTRUCTION!$D$2:$E$18,2,FALSE),"")</f>
        <v/>
      </c>
      <c r="AL72" s="15" t="str">
        <f t="shared" si="46"/>
        <v/>
      </c>
      <c r="AM72" s="15" t="str">
        <f>IFERROR(VLOOKUP($G72,TAB!$J:$BB,MATCH($AJ72,TAB!$1:$1,0)-9,FALSE),"")</f>
        <v/>
      </c>
      <c r="AN72" s="15" t="str">
        <f>IF(AM72="AB",IFERROR(VLOOKUP($G72,TAB!$J:$BB,MATCH($AJ72,TAB!$1:$1,0)-8,FALSE),""),"NA")</f>
        <v>NA</v>
      </c>
      <c r="AO72" s="15" t="str">
        <f>IFERROR(VLOOKUP($G72,TAB!$J:$BB,MATCH($AJ72,TAB!$1:$1,0)-7,FALSE),"")</f>
        <v/>
      </c>
      <c r="AP72" s="15" t="str">
        <f>IFERROR(VLOOKUP($G72,TAB!$J:$BB,MATCH($AJ72,TAB!$1:$1,0)-6,FALSE),"")</f>
        <v/>
      </c>
      <c r="AQ72" s="15" t="str">
        <f t="shared" si="47"/>
        <v/>
      </c>
      <c r="AR72" s="14" t="str">
        <f>IFERROR(VLOOKUP(AQ72,INSTRUCTION!$I$1:$J$101,2),"")</f>
        <v/>
      </c>
      <c r="AS72" s="15" t="str">
        <f t="shared" si="36"/>
        <v/>
      </c>
      <c r="AT72" s="15" t="str">
        <f>IF(C72=0,"",TAB!H72)</f>
        <v/>
      </c>
      <c r="AU72" s="15" t="str">
        <f>IFERROR(VLOOKUP(AT72,INSTRUCTION!$D$2:$E$18,2,FALSE),"")</f>
        <v/>
      </c>
      <c r="AV72" s="15" t="str">
        <f t="shared" si="48"/>
        <v/>
      </c>
      <c r="AW72" s="15" t="str">
        <f>IFERROR(VLOOKUP($G72,TAB!$J:$BB,MATCH($AT72,TAB!$1:$1,0)-9,FALSE),"")</f>
        <v/>
      </c>
      <c r="AX72" s="15" t="str">
        <f>IF(AW72="AB",IFERROR(VLOOKUP($G72,TAB!$J:$BB,MATCH($AT72,TAB!$1:$1,0)-8,FALSE),""),"NA")</f>
        <v>NA</v>
      </c>
      <c r="AY72" s="15" t="str">
        <f>IFERROR(VLOOKUP($G72,TAB!$J:$BB,MATCH($AT72,TAB!$1:$1,0)-7,FALSE),"")</f>
        <v/>
      </c>
      <c r="AZ72" s="15" t="str">
        <f>IFERROR(VLOOKUP($G72,TAB!$J:$BB,MATCH($AT72,TAB!$1:$1,0)-6,FALSE),"")</f>
        <v/>
      </c>
      <c r="BA72" s="15" t="str">
        <f t="shared" si="49"/>
        <v/>
      </c>
      <c r="BB72" s="14" t="str">
        <f>IFERROR(VLOOKUP(BA72,INSTRUCTION!$I$1:$J$101,2),"")</f>
        <v/>
      </c>
      <c r="BC72" s="15" t="str">
        <f t="shared" si="37"/>
        <v/>
      </c>
      <c r="BD72" s="15" t="str">
        <f>IF(C72=0,"",TAB!I72)</f>
        <v/>
      </c>
      <c r="BE72" s="15" t="str">
        <f>IFERROR(VLOOKUP(BD72,INSTRUCTION!$D$2:$E$18,2,FALSE),"")</f>
        <v/>
      </c>
      <c r="BF72" s="15" t="str">
        <f t="shared" si="50"/>
        <v/>
      </c>
      <c r="BG72" s="15" t="str">
        <f>IFERROR(VLOOKUP($G72,TAB!$J:$BB,MATCH($BD72,TAB!$1:$1,0)-9,FALSE),"")</f>
        <v/>
      </c>
      <c r="BH72" s="15" t="str">
        <f>IF(BG72="AB",IFERROR(VLOOKUP($G72,TAB!$J:$BB,MATCH($BD72,TAB!$1:$1,0)-8,FALSE),""),"NA")</f>
        <v>NA</v>
      </c>
      <c r="BI72" s="15" t="str">
        <f>IFERROR(VLOOKUP($G72,TAB!$J:$BB,MATCH($BD72,TAB!$1:$1,0)-7,FALSE),"")</f>
        <v/>
      </c>
      <c r="BJ72" s="15" t="str">
        <f>IFERROR(VLOOKUP($G72,TAB!$J:$BB,MATCH($BD72,TAB!$1:$1,0)-6,FALSE),"")</f>
        <v/>
      </c>
      <c r="BK72" s="15" t="str">
        <f t="shared" si="51"/>
        <v/>
      </c>
      <c r="BL72" s="14" t="str">
        <f>IFERROR(VLOOKUP(BK72,INSTRUCTION!$I$1:$J$101,2),"")</f>
        <v/>
      </c>
      <c r="BM72" s="15" t="str">
        <f t="shared" si="38"/>
        <v/>
      </c>
      <c r="BN72" s="15" t="str">
        <f t="shared" si="52"/>
        <v/>
      </c>
      <c r="BO72" s="15" t="str">
        <f>IFERROR(SUMPRODUCT(LARGE((J72,S72,AC72,AM72,AW72,BG72),{1,2,3,4,5})),"")</f>
        <v/>
      </c>
      <c r="BP72" s="15" t="str">
        <f>IFERROR(SUMPRODUCT(LARGE((K72,U72,AE72,AO72,AY72,BI72),{1,2,3,4,5})),"")</f>
        <v/>
      </c>
      <c r="BQ72" s="15" t="str">
        <f>IF(BP72=0,"N.A.",IFERROR(SUMPRODUCT(LARGE((N72,W72,AG72,AQ72,BA72,BK72),{1,2,3,4,5})),""))</f>
        <v/>
      </c>
      <c r="BR72" s="15" t="str">
        <f t="shared" si="53"/>
        <v/>
      </c>
      <c r="BS72" s="15" t="str">
        <f t="shared" si="54"/>
        <v/>
      </c>
      <c r="BT72" s="15" t="str">
        <f t="shared" si="55"/>
        <v>N.A.</v>
      </c>
      <c r="BU72" s="15" t="str">
        <f t="shared" si="56"/>
        <v>N.A.</v>
      </c>
      <c r="BV72" s="15" t="str">
        <f t="shared" si="57"/>
        <v>N.A.</v>
      </c>
      <c r="BW72" s="34" t="str">
        <f t="shared" si="58"/>
        <v>N.A.</v>
      </c>
      <c r="BX72" s="15" t="str">
        <f t="shared" si="59"/>
        <v>N.A.</v>
      </c>
      <c r="BY72" s="15" t="str">
        <f t="shared" si="60"/>
        <v>N.A.</v>
      </c>
      <c r="BZ72" s="15" t="str">
        <f t="shared" si="63"/>
        <v>FAILED</v>
      </c>
      <c r="CA72" s="20" t="str">
        <f t="shared" si="61"/>
        <v/>
      </c>
      <c r="CB72" s="16">
        <f t="shared" si="62"/>
        <v>0</v>
      </c>
    </row>
    <row r="73" spans="1:80" x14ac:dyDescent="0.3">
      <c r="A73" s="49">
        <v>71</v>
      </c>
      <c r="B73" s="15">
        <f>TAB!A73</f>
        <v>0</v>
      </c>
      <c r="C73" s="15">
        <f>TAB!B73</f>
        <v>0</v>
      </c>
      <c r="D73" s="14" t="str">
        <f>IF(C73=0,"",TAB!C73)</f>
        <v/>
      </c>
      <c r="E73" s="14" t="str">
        <f>IF(C73=0,"",TAB!D73)</f>
        <v/>
      </c>
      <c r="F73" s="36" t="str">
        <f>IF(C73=0,"",TAB!E73)</f>
        <v/>
      </c>
      <c r="G73" s="14" t="str">
        <f>IF(C73=0,"",TAB!J73)</f>
        <v/>
      </c>
      <c r="H73" s="15" t="str">
        <f t="shared" si="39"/>
        <v/>
      </c>
      <c r="I73" s="15" t="str">
        <f t="shared" si="64"/>
        <v/>
      </c>
      <c r="J73" s="15" t="str">
        <f>IFERROR(VLOOKUP($G73,TAB!$J:$BB,2,FALSE),"")</f>
        <v/>
      </c>
      <c r="K73" s="15" t="str">
        <f>IF(J73="AB",IFERROR(VLOOKUP($G73,TAB!$J:$BB,3,FALSE),""),"NA")</f>
        <v>NA</v>
      </c>
      <c r="L73" s="15" t="str">
        <f>IFERROR(VLOOKUP($G73,TAB!$J:$BB,4,FALSE),"")</f>
        <v/>
      </c>
      <c r="M73" s="15" t="str">
        <f>IFERROR(VLOOKUP($G73,TAB!$J:$BB,5,FALSE),"")</f>
        <v/>
      </c>
      <c r="N73" s="15" t="str">
        <f t="shared" si="40"/>
        <v/>
      </c>
      <c r="O73" s="14" t="str">
        <f>IFERROR(VLOOKUP(N73,INSTRUCTION!$I$1:$J$101,2),"")</f>
        <v/>
      </c>
      <c r="P73" s="15" t="str">
        <f t="shared" si="33"/>
        <v/>
      </c>
      <c r="Q73" s="15" t="str">
        <f t="shared" si="41"/>
        <v/>
      </c>
      <c r="R73" s="15" t="str">
        <f t="shared" si="42"/>
        <v/>
      </c>
      <c r="S73" s="15" t="str">
        <f>IFERROR(VLOOKUP($G73,TAB!$J:$BB,6,FALSE),"")</f>
        <v/>
      </c>
      <c r="T73" s="15" t="str">
        <f>IF(S73="AB",IFERROR(VLOOKUP($G73,TAB!$J:$BB,7,FALSE),""),"NA")</f>
        <v>NA</v>
      </c>
      <c r="U73" s="15" t="str">
        <f>IFERROR(VLOOKUP($G73,TAB!$J:$BB,8,FALSE),"")</f>
        <v/>
      </c>
      <c r="V73" s="15" t="str">
        <f>IFERROR(VLOOKUP($G73,TAB!$J:$BB,9,FALSE),"")</f>
        <v/>
      </c>
      <c r="W73" s="15" t="str">
        <f t="shared" si="43"/>
        <v/>
      </c>
      <c r="X73" s="14" t="str">
        <f>IFERROR(VLOOKUP(W73,INSTRUCTION!$I$1:$J$101,2),"")</f>
        <v/>
      </c>
      <c r="Y73" s="15" t="str">
        <f t="shared" si="34"/>
        <v/>
      </c>
      <c r="Z73" s="14" t="str">
        <f>IF(C73=0,"",TAB!F73)</f>
        <v/>
      </c>
      <c r="AA73" s="15" t="str">
        <f>IFERROR(VLOOKUP(Z73,INSTRUCTION!$D$2:$E$18,2,FALSE),"")</f>
        <v/>
      </c>
      <c r="AB73" s="15" t="str">
        <f t="shared" si="44"/>
        <v/>
      </c>
      <c r="AC73" s="15" t="str">
        <f>IFERROR(VLOOKUP($G73,TAB!$J:$BB,MATCH($Z73,TAB!$1:$1,0)-9,FALSE),"")</f>
        <v/>
      </c>
      <c r="AD73" s="15" t="str">
        <f>IF(AC73="AB",IFERROR(VLOOKUP($G73,TAB!$J:$BB,MATCH($Z73,TAB!$1:$1,0)-8,FALSE),""),"NA")</f>
        <v>NA</v>
      </c>
      <c r="AE73" s="15" t="str">
        <f>IFERROR(VLOOKUP($G73,TAB!$J:$BB,MATCH($Z73,TAB!$1:$1,0)-7,FALSE),"")</f>
        <v/>
      </c>
      <c r="AF73" s="15" t="str">
        <f>IFERROR(VLOOKUP($G73,TAB!$J:$BB,MATCH($Z73,TAB!$1:$1,0)-6,FALSE),"")</f>
        <v/>
      </c>
      <c r="AG73" s="15" t="str">
        <f t="shared" si="45"/>
        <v/>
      </c>
      <c r="AH73" s="14" t="str">
        <f>IFERROR(VLOOKUP(AG73,INSTRUCTION!$I$1:$J$101,2),"")</f>
        <v/>
      </c>
      <c r="AI73" s="15" t="str">
        <f t="shared" si="35"/>
        <v/>
      </c>
      <c r="AJ73" s="15" t="str">
        <f>IF(C73=0,"",TAB!G73)</f>
        <v/>
      </c>
      <c r="AK73" s="15" t="str">
        <f>IFERROR(VLOOKUP(AJ73,INSTRUCTION!$D$2:$E$18,2,FALSE),"")</f>
        <v/>
      </c>
      <c r="AL73" s="15" t="str">
        <f t="shared" si="46"/>
        <v/>
      </c>
      <c r="AM73" s="15" t="str">
        <f>IFERROR(VLOOKUP($G73,TAB!$J:$BB,MATCH($AJ73,TAB!$1:$1,0)-9,FALSE),"")</f>
        <v/>
      </c>
      <c r="AN73" s="15" t="str">
        <f>IF(AM73="AB",IFERROR(VLOOKUP($G73,TAB!$J:$BB,MATCH($AJ73,TAB!$1:$1,0)-8,FALSE),""),"NA")</f>
        <v>NA</v>
      </c>
      <c r="AO73" s="15" t="str">
        <f>IFERROR(VLOOKUP($G73,TAB!$J:$BB,MATCH($AJ73,TAB!$1:$1,0)-7,FALSE),"")</f>
        <v/>
      </c>
      <c r="AP73" s="15" t="str">
        <f>IFERROR(VLOOKUP($G73,TAB!$J:$BB,MATCH($AJ73,TAB!$1:$1,0)-6,FALSE),"")</f>
        <v/>
      </c>
      <c r="AQ73" s="15" t="str">
        <f t="shared" si="47"/>
        <v/>
      </c>
      <c r="AR73" s="14" t="str">
        <f>IFERROR(VLOOKUP(AQ73,INSTRUCTION!$I$1:$J$101,2),"")</f>
        <v/>
      </c>
      <c r="AS73" s="15" t="str">
        <f t="shared" si="36"/>
        <v/>
      </c>
      <c r="AT73" s="15" t="str">
        <f>IF(C73=0,"",TAB!H73)</f>
        <v/>
      </c>
      <c r="AU73" s="15" t="str">
        <f>IFERROR(VLOOKUP(AT73,INSTRUCTION!$D$2:$E$18,2,FALSE),"")</f>
        <v/>
      </c>
      <c r="AV73" s="15" t="str">
        <f t="shared" si="48"/>
        <v/>
      </c>
      <c r="AW73" s="15" t="str">
        <f>IFERROR(VLOOKUP($G73,TAB!$J:$BB,MATCH($AT73,TAB!$1:$1,0)-9,FALSE),"")</f>
        <v/>
      </c>
      <c r="AX73" s="15" t="str">
        <f>IF(AW73="AB",IFERROR(VLOOKUP($G73,TAB!$J:$BB,MATCH($AT73,TAB!$1:$1,0)-8,FALSE),""),"NA")</f>
        <v>NA</v>
      </c>
      <c r="AY73" s="15" t="str">
        <f>IFERROR(VLOOKUP($G73,TAB!$J:$BB,MATCH($AT73,TAB!$1:$1,0)-7,FALSE),"")</f>
        <v/>
      </c>
      <c r="AZ73" s="15" t="str">
        <f>IFERROR(VLOOKUP($G73,TAB!$J:$BB,MATCH($AT73,TAB!$1:$1,0)-6,FALSE),"")</f>
        <v/>
      </c>
      <c r="BA73" s="15" t="str">
        <f t="shared" si="49"/>
        <v/>
      </c>
      <c r="BB73" s="14" t="str">
        <f>IFERROR(VLOOKUP(BA73,INSTRUCTION!$I$1:$J$101,2),"")</f>
        <v/>
      </c>
      <c r="BC73" s="15" t="str">
        <f t="shared" si="37"/>
        <v/>
      </c>
      <c r="BD73" s="15" t="str">
        <f>IF(C73=0,"",TAB!I73)</f>
        <v/>
      </c>
      <c r="BE73" s="15" t="str">
        <f>IFERROR(VLOOKUP(BD73,INSTRUCTION!$D$2:$E$18,2,FALSE),"")</f>
        <v/>
      </c>
      <c r="BF73" s="15" t="str">
        <f t="shared" si="50"/>
        <v/>
      </c>
      <c r="BG73" s="15" t="str">
        <f>IFERROR(VLOOKUP($G73,TAB!$J:$BB,MATCH($BD73,TAB!$1:$1,0)-9,FALSE),"")</f>
        <v/>
      </c>
      <c r="BH73" s="15" t="str">
        <f>IF(BG73="AB",IFERROR(VLOOKUP($G73,TAB!$J:$BB,MATCH($BD73,TAB!$1:$1,0)-8,FALSE),""),"NA")</f>
        <v>NA</v>
      </c>
      <c r="BI73" s="15" t="str">
        <f>IFERROR(VLOOKUP($G73,TAB!$J:$BB,MATCH($BD73,TAB!$1:$1,0)-7,FALSE),"")</f>
        <v/>
      </c>
      <c r="BJ73" s="15" t="str">
        <f>IFERROR(VLOOKUP($G73,TAB!$J:$BB,MATCH($BD73,TAB!$1:$1,0)-6,FALSE),"")</f>
        <v/>
      </c>
      <c r="BK73" s="15" t="str">
        <f t="shared" si="51"/>
        <v/>
      </c>
      <c r="BL73" s="14" t="str">
        <f>IFERROR(VLOOKUP(BK73,INSTRUCTION!$I$1:$J$101,2),"")</f>
        <v/>
      </c>
      <c r="BM73" s="15" t="str">
        <f t="shared" si="38"/>
        <v/>
      </c>
      <c r="BN73" s="15" t="str">
        <f t="shared" si="52"/>
        <v/>
      </c>
      <c r="BO73" s="15" t="str">
        <f>IFERROR(SUMPRODUCT(LARGE((J73,S73,AC73,AM73,AW73,BG73),{1,2,3,4,5})),"")</f>
        <v/>
      </c>
      <c r="BP73" s="15" t="str">
        <f>IFERROR(SUMPRODUCT(LARGE((K73,U73,AE73,AO73,AY73,BI73),{1,2,3,4,5})),"")</f>
        <v/>
      </c>
      <c r="BQ73" s="15" t="str">
        <f>IF(BP73=0,"N.A.",IFERROR(SUMPRODUCT(LARGE((N73,W73,AG73,AQ73,BA73,BK73),{1,2,3,4,5})),""))</f>
        <v/>
      </c>
      <c r="BR73" s="15" t="str">
        <f t="shared" si="53"/>
        <v/>
      </c>
      <c r="BS73" s="15" t="str">
        <f t="shared" si="54"/>
        <v/>
      </c>
      <c r="BT73" s="15" t="str">
        <f t="shared" si="55"/>
        <v>N.A.</v>
      </c>
      <c r="BU73" s="15" t="str">
        <f t="shared" si="56"/>
        <v>N.A.</v>
      </c>
      <c r="BV73" s="15" t="str">
        <f t="shared" si="57"/>
        <v>N.A.</v>
      </c>
      <c r="BW73" s="34" t="str">
        <f t="shared" si="58"/>
        <v>N.A.</v>
      </c>
      <c r="BX73" s="15" t="str">
        <f t="shared" si="59"/>
        <v>N.A.</v>
      </c>
      <c r="BY73" s="15" t="str">
        <f t="shared" si="60"/>
        <v>N.A.</v>
      </c>
      <c r="BZ73" s="15" t="str">
        <f t="shared" si="63"/>
        <v>FAILED</v>
      </c>
      <c r="CA73" s="20" t="str">
        <f t="shared" si="61"/>
        <v/>
      </c>
      <c r="CB73" s="16">
        <f t="shared" si="62"/>
        <v>0</v>
      </c>
    </row>
    <row r="74" spans="1:80" x14ac:dyDescent="0.3">
      <c r="A74" s="49">
        <v>72</v>
      </c>
      <c r="B74" s="15">
        <f>TAB!A74</f>
        <v>0</v>
      </c>
      <c r="C74" s="15">
        <f>TAB!B74</f>
        <v>0</v>
      </c>
      <c r="D74" s="14" t="str">
        <f>IF(C74=0,"",TAB!C74)</f>
        <v/>
      </c>
      <c r="E74" s="14" t="str">
        <f>IF(C74=0,"",TAB!D74)</f>
        <v/>
      </c>
      <c r="F74" s="36" t="str">
        <f>IF(C74=0,"",TAB!E74)</f>
        <v/>
      </c>
      <c r="G74" s="14" t="str">
        <f>IF(C74=0,"",TAB!J74)</f>
        <v/>
      </c>
      <c r="H74" s="15" t="str">
        <f t="shared" si="39"/>
        <v/>
      </c>
      <c r="I74" s="15" t="str">
        <f t="shared" si="64"/>
        <v/>
      </c>
      <c r="J74" s="15" t="str">
        <f>IFERROR(VLOOKUP($G74,TAB!$J:$BB,2,FALSE),"")</f>
        <v/>
      </c>
      <c r="K74" s="15" t="str">
        <f>IF(J74="AB",IFERROR(VLOOKUP($G74,TAB!$J:$BB,3,FALSE),""),"NA")</f>
        <v>NA</v>
      </c>
      <c r="L74" s="15" t="str">
        <f>IFERROR(VLOOKUP($G74,TAB!$J:$BB,4,FALSE),"")</f>
        <v/>
      </c>
      <c r="M74" s="15" t="str">
        <f>IFERROR(VLOOKUP($G74,TAB!$J:$BB,5,FALSE),"")</f>
        <v/>
      </c>
      <c r="N74" s="15" t="str">
        <f t="shared" si="40"/>
        <v/>
      </c>
      <c r="O74" s="14" t="str">
        <f>IFERROR(VLOOKUP(N74,INSTRUCTION!$I$1:$J$101,2),"")</f>
        <v/>
      </c>
      <c r="P74" s="15" t="str">
        <f t="shared" si="33"/>
        <v/>
      </c>
      <c r="Q74" s="15" t="str">
        <f t="shared" si="41"/>
        <v/>
      </c>
      <c r="R74" s="15" t="str">
        <f t="shared" si="42"/>
        <v/>
      </c>
      <c r="S74" s="15" t="str">
        <f>IFERROR(VLOOKUP($G74,TAB!$J:$BB,6,FALSE),"")</f>
        <v/>
      </c>
      <c r="T74" s="15" t="str">
        <f>IF(S74="AB",IFERROR(VLOOKUP($G74,TAB!$J:$BB,7,FALSE),""),"NA")</f>
        <v>NA</v>
      </c>
      <c r="U74" s="15" t="str">
        <f>IFERROR(VLOOKUP($G74,TAB!$J:$BB,8,FALSE),"")</f>
        <v/>
      </c>
      <c r="V74" s="15" t="str">
        <f>IFERROR(VLOOKUP($G74,TAB!$J:$BB,9,FALSE),"")</f>
        <v/>
      </c>
      <c r="W74" s="15" t="str">
        <f t="shared" si="43"/>
        <v/>
      </c>
      <c r="X74" s="14" t="str">
        <f>IFERROR(VLOOKUP(W74,INSTRUCTION!$I$1:$J$101,2),"")</f>
        <v/>
      </c>
      <c r="Y74" s="15" t="str">
        <f t="shared" si="34"/>
        <v/>
      </c>
      <c r="Z74" s="14" t="str">
        <f>IF(C74=0,"",TAB!F74)</f>
        <v/>
      </c>
      <c r="AA74" s="15" t="str">
        <f>IFERROR(VLOOKUP(Z74,INSTRUCTION!$D$2:$E$18,2,FALSE),"")</f>
        <v/>
      </c>
      <c r="AB74" s="15" t="str">
        <f t="shared" si="44"/>
        <v/>
      </c>
      <c r="AC74" s="15" t="str">
        <f>IFERROR(VLOOKUP($G74,TAB!$J:$BB,MATCH($Z74,TAB!$1:$1,0)-9,FALSE),"")</f>
        <v/>
      </c>
      <c r="AD74" s="15" t="str">
        <f>IF(AC74="AB",IFERROR(VLOOKUP($G74,TAB!$J:$BB,MATCH($Z74,TAB!$1:$1,0)-8,FALSE),""),"NA")</f>
        <v>NA</v>
      </c>
      <c r="AE74" s="15" t="str">
        <f>IFERROR(VLOOKUP($G74,TAB!$J:$BB,MATCH($Z74,TAB!$1:$1,0)-7,FALSE),"")</f>
        <v/>
      </c>
      <c r="AF74" s="15" t="str">
        <f>IFERROR(VLOOKUP($G74,TAB!$J:$BB,MATCH($Z74,TAB!$1:$1,0)-6,FALSE),"")</f>
        <v/>
      </c>
      <c r="AG74" s="15" t="str">
        <f t="shared" si="45"/>
        <v/>
      </c>
      <c r="AH74" s="14" t="str">
        <f>IFERROR(VLOOKUP(AG74,INSTRUCTION!$I$1:$J$101,2),"")</f>
        <v/>
      </c>
      <c r="AI74" s="15" t="str">
        <f t="shared" si="35"/>
        <v/>
      </c>
      <c r="AJ74" s="15" t="str">
        <f>IF(C74=0,"",TAB!G74)</f>
        <v/>
      </c>
      <c r="AK74" s="15" t="str">
        <f>IFERROR(VLOOKUP(AJ74,INSTRUCTION!$D$2:$E$18,2,FALSE),"")</f>
        <v/>
      </c>
      <c r="AL74" s="15" t="str">
        <f t="shared" si="46"/>
        <v/>
      </c>
      <c r="AM74" s="15" t="str">
        <f>IFERROR(VLOOKUP($G74,TAB!$J:$BB,MATCH($AJ74,TAB!$1:$1,0)-9,FALSE),"")</f>
        <v/>
      </c>
      <c r="AN74" s="15" t="str">
        <f>IF(AM74="AB",IFERROR(VLOOKUP($G74,TAB!$J:$BB,MATCH($AJ74,TAB!$1:$1,0)-8,FALSE),""),"NA")</f>
        <v>NA</v>
      </c>
      <c r="AO74" s="15" t="str">
        <f>IFERROR(VLOOKUP($G74,TAB!$J:$BB,MATCH($AJ74,TAB!$1:$1,0)-7,FALSE),"")</f>
        <v/>
      </c>
      <c r="AP74" s="15" t="str">
        <f>IFERROR(VLOOKUP($G74,TAB!$J:$BB,MATCH($AJ74,TAB!$1:$1,0)-6,FALSE),"")</f>
        <v/>
      </c>
      <c r="AQ74" s="15" t="str">
        <f t="shared" si="47"/>
        <v/>
      </c>
      <c r="AR74" s="14" t="str">
        <f>IFERROR(VLOOKUP(AQ74,INSTRUCTION!$I$1:$J$101,2),"")</f>
        <v/>
      </c>
      <c r="AS74" s="15" t="str">
        <f t="shared" si="36"/>
        <v/>
      </c>
      <c r="AT74" s="15" t="str">
        <f>IF(C74=0,"",TAB!H74)</f>
        <v/>
      </c>
      <c r="AU74" s="15" t="str">
        <f>IFERROR(VLOOKUP(AT74,INSTRUCTION!$D$2:$E$18,2,FALSE),"")</f>
        <v/>
      </c>
      <c r="AV74" s="15" t="str">
        <f t="shared" si="48"/>
        <v/>
      </c>
      <c r="AW74" s="15" t="str">
        <f>IFERROR(VLOOKUP($G74,TAB!$J:$BB,MATCH($AT74,TAB!$1:$1,0)-9,FALSE),"")</f>
        <v/>
      </c>
      <c r="AX74" s="15" t="str">
        <f>IF(AW74="AB",IFERROR(VLOOKUP($G74,TAB!$J:$BB,MATCH($AT74,TAB!$1:$1,0)-8,FALSE),""),"NA")</f>
        <v>NA</v>
      </c>
      <c r="AY74" s="15" t="str">
        <f>IFERROR(VLOOKUP($G74,TAB!$J:$BB,MATCH($AT74,TAB!$1:$1,0)-7,FALSE),"")</f>
        <v/>
      </c>
      <c r="AZ74" s="15" t="str">
        <f>IFERROR(VLOOKUP($G74,TAB!$J:$BB,MATCH($AT74,TAB!$1:$1,0)-6,FALSE),"")</f>
        <v/>
      </c>
      <c r="BA74" s="15" t="str">
        <f t="shared" si="49"/>
        <v/>
      </c>
      <c r="BB74" s="14" t="str">
        <f>IFERROR(VLOOKUP(BA74,INSTRUCTION!$I$1:$J$101,2),"")</f>
        <v/>
      </c>
      <c r="BC74" s="15" t="str">
        <f t="shared" si="37"/>
        <v/>
      </c>
      <c r="BD74" s="15" t="str">
        <f>IF(C74=0,"",TAB!I74)</f>
        <v/>
      </c>
      <c r="BE74" s="15" t="str">
        <f>IFERROR(VLOOKUP(BD74,INSTRUCTION!$D$2:$E$18,2,FALSE),"")</f>
        <v/>
      </c>
      <c r="BF74" s="15" t="str">
        <f t="shared" si="50"/>
        <v/>
      </c>
      <c r="BG74" s="15" t="str">
        <f>IFERROR(VLOOKUP($G74,TAB!$J:$BB,MATCH($BD74,TAB!$1:$1,0)-9,FALSE),"")</f>
        <v/>
      </c>
      <c r="BH74" s="15" t="str">
        <f>IF(BG74="AB",IFERROR(VLOOKUP($G74,TAB!$J:$BB,MATCH($BD74,TAB!$1:$1,0)-8,FALSE),""),"NA")</f>
        <v>NA</v>
      </c>
      <c r="BI74" s="15" t="str">
        <f>IFERROR(VLOOKUP($G74,TAB!$J:$BB,MATCH($BD74,TAB!$1:$1,0)-7,FALSE),"")</f>
        <v/>
      </c>
      <c r="BJ74" s="15" t="str">
        <f>IFERROR(VLOOKUP($G74,TAB!$J:$BB,MATCH($BD74,TAB!$1:$1,0)-6,FALSE),"")</f>
        <v/>
      </c>
      <c r="BK74" s="15" t="str">
        <f t="shared" si="51"/>
        <v/>
      </c>
      <c r="BL74" s="14" t="str">
        <f>IFERROR(VLOOKUP(BK74,INSTRUCTION!$I$1:$J$101,2),"")</f>
        <v/>
      </c>
      <c r="BM74" s="15" t="str">
        <f t="shared" si="38"/>
        <v/>
      </c>
      <c r="BN74" s="15" t="str">
        <f t="shared" si="52"/>
        <v/>
      </c>
      <c r="BO74" s="15" t="str">
        <f>IFERROR(SUMPRODUCT(LARGE((J74,S74,AC74,AM74,AW74,BG74),{1,2,3,4,5})),"")</f>
        <v/>
      </c>
      <c r="BP74" s="15" t="str">
        <f>IFERROR(SUMPRODUCT(LARGE((K74,U74,AE74,AO74,AY74,BI74),{1,2,3,4,5})),"")</f>
        <v/>
      </c>
      <c r="BQ74" s="15" t="str">
        <f>IF(BP74=0,"N.A.",IFERROR(SUMPRODUCT(LARGE((N74,W74,AG74,AQ74,BA74,BK74),{1,2,3,4,5})),""))</f>
        <v/>
      </c>
      <c r="BR74" s="15" t="str">
        <f t="shared" si="53"/>
        <v/>
      </c>
      <c r="BS74" s="15" t="str">
        <f t="shared" si="54"/>
        <v/>
      </c>
      <c r="BT74" s="15" t="str">
        <f t="shared" si="55"/>
        <v>N.A.</v>
      </c>
      <c r="BU74" s="15" t="str">
        <f t="shared" si="56"/>
        <v>N.A.</v>
      </c>
      <c r="BV74" s="15" t="str">
        <f t="shared" si="57"/>
        <v>N.A.</v>
      </c>
      <c r="BW74" s="34" t="str">
        <f t="shared" si="58"/>
        <v>N.A.</v>
      </c>
      <c r="BX74" s="15" t="str">
        <f t="shared" si="59"/>
        <v>N.A.</v>
      </c>
      <c r="BY74" s="15" t="str">
        <f t="shared" si="60"/>
        <v>N.A.</v>
      </c>
      <c r="BZ74" s="15" t="str">
        <f t="shared" si="63"/>
        <v>FAILED</v>
      </c>
      <c r="CA74" s="20" t="str">
        <f t="shared" si="61"/>
        <v/>
      </c>
      <c r="CB74" s="16">
        <f t="shared" si="62"/>
        <v>0</v>
      </c>
    </row>
    <row r="75" spans="1:80" x14ac:dyDescent="0.3">
      <c r="A75" s="49">
        <v>73</v>
      </c>
      <c r="B75" s="15">
        <f>TAB!A75</f>
        <v>0</v>
      </c>
      <c r="C75" s="15">
        <f>TAB!B75</f>
        <v>0</v>
      </c>
      <c r="D75" s="14" t="str">
        <f>IF(C75=0,"",TAB!C75)</f>
        <v/>
      </c>
      <c r="E75" s="14" t="str">
        <f>IF(C75=0,"",TAB!D75)</f>
        <v/>
      </c>
      <c r="F75" s="36" t="str">
        <f>IF(C75=0,"",TAB!E75)</f>
        <v/>
      </c>
      <c r="G75" s="14" t="str">
        <f>IF(C75=0,"",TAB!J75)</f>
        <v/>
      </c>
      <c r="H75" s="15" t="str">
        <f t="shared" si="39"/>
        <v/>
      </c>
      <c r="I75" s="15" t="str">
        <f t="shared" si="64"/>
        <v/>
      </c>
      <c r="J75" s="15" t="str">
        <f>IFERROR(VLOOKUP($G75,TAB!$J:$BB,2,FALSE),"")</f>
        <v/>
      </c>
      <c r="K75" s="15" t="str">
        <f>IF(J75="AB",IFERROR(VLOOKUP($G75,TAB!$J:$BB,3,FALSE),""),"NA")</f>
        <v>NA</v>
      </c>
      <c r="L75" s="15" t="str">
        <f>IFERROR(VLOOKUP($G75,TAB!$J:$BB,4,FALSE),"")</f>
        <v/>
      </c>
      <c r="M75" s="15" t="str">
        <f>IFERROR(VLOOKUP($G75,TAB!$J:$BB,5,FALSE),"")</f>
        <v/>
      </c>
      <c r="N75" s="15" t="str">
        <f t="shared" si="40"/>
        <v/>
      </c>
      <c r="O75" s="14" t="str">
        <f>IFERROR(VLOOKUP(N75,INSTRUCTION!$I$1:$J$101,2),"")</f>
        <v/>
      </c>
      <c r="P75" s="15" t="str">
        <f t="shared" si="33"/>
        <v/>
      </c>
      <c r="Q75" s="15" t="str">
        <f t="shared" si="41"/>
        <v/>
      </c>
      <c r="R75" s="15" t="str">
        <f t="shared" si="42"/>
        <v/>
      </c>
      <c r="S75" s="15" t="str">
        <f>IFERROR(VLOOKUP($G75,TAB!$J:$BB,6,FALSE),"")</f>
        <v/>
      </c>
      <c r="T75" s="15" t="str">
        <f>IF(S75="AB",IFERROR(VLOOKUP($G75,TAB!$J:$BB,7,FALSE),""),"NA")</f>
        <v>NA</v>
      </c>
      <c r="U75" s="15" t="str">
        <f>IFERROR(VLOOKUP($G75,TAB!$J:$BB,8,FALSE),"")</f>
        <v/>
      </c>
      <c r="V75" s="15" t="str">
        <f>IFERROR(VLOOKUP($G75,TAB!$J:$BB,9,FALSE),"")</f>
        <v/>
      </c>
      <c r="W75" s="15" t="str">
        <f t="shared" si="43"/>
        <v/>
      </c>
      <c r="X75" s="14" t="str">
        <f>IFERROR(VLOOKUP(W75,INSTRUCTION!$I$1:$J$101,2),"")</f>
        <v/>
      </c>
      <c r="Y75" s="15" t="str">
        <f t="shared" si="34"/>
        <v/>
      </c>
      <c r="Z75" s="14" t="str">
        <f>IF(C75=0,"",TAB!F75)</f>
        <v/>
      </c>
      <c r="AA75" s="15" t="str">
        <f>IFERROR(VLOOKUP(Z75,INSTRUCTION!$D$2:$E$18,2,FALSE),"")</f>
        <v/>
      </c>
      <c r="AB75" s="15" t="str">
        <f t="shared" si="44"/>
        <v/>
      </c>
      <c r="AC75" s="15" t="str">
        <f>IFERROR(VLOOKUP($G75,TAB!$J:$BB,MATCH($Z75,TAB!$1:$1,0)-9,FALSE),"")</f>
        <v/>
      </c>
      <c r="AD75" s="15" t="str">
        <f>IF(AC75="AB",IFERROR(VLOOKUP($G75,TAB!$J:$BB,MATCH($Z75,TAB!$1:$1,0)-8,FALSE),""),"NA")</f>
        <v>NA</v>
      </c>
      <c r="AE75" s="15" t="str">
        <f>IFERROR(VLOOKUP($G75,TAB!$J:$BB,MATCH($Z75,TAB!$1:$1,0)-7,FALSE),"")</f>
        <v/>
      </c>
      <c r="AF75" s="15" t="str">
        <f>IFERROR(VLOOKUP($G75,TAB!$J:$BB,MATCH($Z75,TAB!$1:$1,0)-6,FALSE),"")</f>
        <v/>
      </c>
      <c r="AG75" s="15" t="str">
        <f t="shared" si="45"/>
        <v/>
      </c>
      <c r="AH75" s="14" t="str">
        <f>IFERROR(VLOOKUP(AG75,INSTRUCTION!$I$1:$J$101,2),"")</f>
        <v/>
      </c>
      <c r="AI75" s="15" t="str">
        <f t="shared" si="35"/>
        <v/>
      </c>
      <c r="AJ75" s="15" t="str">
        <f>IF(C75=0,"",TAB!G75)</f>
        <v/>
      </c>
      <c r="AK75" s="15" t="str">
        <f>IFERROR(VLOOKUP(AJ75,INSTRUCTION!$D$2:$E$18,2,FALSE),"")</f>
        <v/>
      </c>
      <c r="AL75" s="15" t="str">
        <f t="shared" si="46"/>
        <v/>
      </c>
      <c r="AM75" s="15" t="str">
        <f>IFERROR(VLOOKUP($G75,TAB!$J:$BB,MATCH($AJ75,TAB!$1:$1,0)-9,FALSE),"")</f>
        <v/>
      </c>
      <c r="AN75" s="15" t="str">
        <f>IF(AM75="AB",IFERROR(VLOOKUP($G75,TAB!$J:$BB,MATCH($AJ75,TAB!$1:$1,0)-8,FALSE),""),"NA")</f>
        <v>NA</v>
      </c>
      <c r="AO75" s="15" t="str">
        <f>IFERROR(VLOOKUP($G75,TAB!$J:$BB,MATCH($AJ75,TAB!$1:$1,0)-7,FALSE),"")</f>
        <v/>
      </c>
      <c r="AP75" s="15" t="str">
        <f>IFERROR(VLOOKUP($G75,TAB!$J:$BB,MATCH($AJ75,TAB!$1:$1,0)-6,FALSE),"")</f>
        <v/>
      </c>
      <c r="AQ75" s="15" t="str">
        <f t="shared" si="47"/>
        <v/>
      </c>
      <c r="AR75" s="14" t="str">
        <f>IFERROR(VLOOKUP(AQ75,INSTRUCTION!$I$1:$J$101,2),"")</f>
        <v/>
      </c>
      <c r="AS75" s="15" t="str">
        <f t="shared" si="36"/>
        <v/>
      </c>
      <c r="AT75" s="15" t="str">
        <f>IF(C75=0,"",TAB!H75)</f>
        <v/>
      </c>
      <c r="AU75" s="15" t="str">
        <f>IFERROR(VLOOKUP(AT75,INSTRUCTION!$D$2:$E$18,2,FALSE),"")</f>
        <v/>
      </c>
      <c r="AV75" s="15" t="str">
        <f t="shared" si="48"/>
        <v/>
      </c>
      <c r="AW75" s="15" t="str">
        <f>IFERROR(VLOOKUP($G75,TAB!$J:$BB,MATCH($AT75,TAB!$1:$1,0)-9,FALSE),"")</f>
        <v/>
      </c>
      <c r="AX75" s="15" t="str">
        <f>IF(AW75="AB",IFERROR(VLOOKUP($G75,TAB!$J:$BB,MATCH($AT75,TAB!$1:$1,0)-8,FALSE),""),"NA")</f>
        <v>NA</v>
      </c>
      <c r="AY75" s="15" t="str">
        <f>IFERROR(VLOOKUP($G75,TAB!$J:$BB,MATCH($AT75,TAB!$1:$1,0)-7,FALSE),"")</f>
        <v/>
      </c>
      <c r="AZ75" s="15" t="str">
        <f>IFERROR(VLOOKUP($G75,TAB!$J:$BB,MATCH($AT75,TAB!$1:$1,0)-6,FALSE),"")</f>
        <v/>
      </c>
      <c r="BA75" s="15" t="str">
        <f t="shared" si="49"/>
        <v/>
      </c>
      <c r="BB75" s="14" t="str">
        <f>IFERROR(VLOOKUP(BA75,INSTRUCTION!$I$1:$J$101,2),"")</f>
        <v/>
      </c>
      <c r="BC75" s="15" t="str">
        <f t="shared" si="37"/>
        <v/>
      </c>
      <c r="BD75" s="15" t="str">
        <f>IF(C75=0,"",TAB!I75)</f>
        <v/>
      </c>
      <c r="BE75" s="15" t="str">
        <f>IFERROR(VLOOKUP(BD75,INSTRUCTION!$D$2:$E$18,2,FALSE),"")</f>
        <v/>
      </c>
      <c r="BF75" s="15" t="str">
        <f t="shared" si="50"/>
        <v/>
      </c>
      <c r="BG75" s="15" t="str">
        <f>IFERROR(VLOOKUP($G75,TAB!$J:$BB,MATCH($BD75,TAB!$1:$1,0)-9,FALSE),"")</f>
        <v/>
      </c>
      <c r="BH75" s="15" t="str">
        <f>IF(BG75="AB",IFERROR(VLOOKUP($G75,TAB!$J:$BB,MATCH($BD75,TAB!$1:$1,0)-8,FALSE),""),"NA")</f>
        <v>NA</v>
      </c>
      <c r="BI75" s="15" t="str">
        <f>IFERROR(VLOOKUP($G75,TAB!$J:$BB,MATCH($BD75,TAB!$1:$1,0)-7,FALSE),"")</f>
        <v/>
      </c>
      <c r="BJ75" s="15" t="str">
        <f>IFERROR(VLOOKUP($G75,TAB!$J:$BB,MATCH($BD75,TAB!$1:$1,0)-6,FALSE),"")</f>
        <v/>
      </c>
      <c r="BK75" s="15" t="str">
        <f t="shared" si="51"/>
        <v/>
      </c>
      <c r="BL75" s="14" t="str">
        <f>IFERROR(VLOOKUP(BK75,INSTRUCTION!$I$1:$J$101,2),"")</f>
        <v/>
      </c>
      <c r="BM75" s="15" t="str">
        <f t="shared" si="38"/>
        <v/>
      </c>
      <c r="BN75" s="15" t="str">
        <f t="shared" si="52"/>
        <v/>
      </c>
      <c r="BO75" s="15" t="str">
        <f>IFERROR(SUMPRODUCT(LARGE((J75,S75,AC75,AM75,AW75,BG75),{1,2,3,4,5})),"")</f>
        <v/>
      </c>
      <c r="BP75" s="15" t="str">
        <f>IFERROR(SUMPRODUCT(LARGE((K75,U75,AE75,AO75,AY75,BI75),{1,2,3,4,5})),"")</f>
        <v/>
      </c>
      <c r="BQ75" s="15" t="str">
        <f>IF(BP75=0,"N.A.",IFERROR(SUMPRODUCT(LARGE((N75,W75,AG75,AQ75,BA75,BK75),{1,2,3,4,5})),""))</f>
        <v/>
      </c>
      <c r="BR75" s="15" t="str">
        <f t="shared" si="53"/>
        <v/>
      </c>
      <c r="BS75" s="15" t="str">
        <f t="shared" si="54"/>
        <v/>
      </c>
      <c r="BT75" s="15" t="str">
        <f t="shared" si="55"/>
        <v>N.A.</v>
      </c>
      <c r="BU75" s="15" t="str">
        <f t="shared" si="56"/>
        <v>N.A.</v>
      </c>
      <c r="BV75" s="15" t="str">
        <f t="shared" si="57"/>
        <v>N.A.</v>
      </c>
      <c r="BW75" s="34" t="str">
        <f t="shared" si="58"/>
        <v>N.A.</v>
      </c>
      <c r="BX75" s="15" t="str">
        <f t="shared" si="59"/>
        <v>N.A.</v>
      </c>
      <c r="BY75" s="15" t="str">
        <f t="shared" si="60"/>
        <v>N.A.</v>
      </c>
      <c r="BZ75" s="15" t="str">
        <f t="shared" si="63"/>
        <v>FAILED</v>
      </c>
      <c r="CA75" s="20" t="str">
        <f t="shared" si="61"/>
        <v/>
      </c>
      <c r="CB75" s="16">
        <f t="shared" si="62"/>
        <v>0</v>
      </c>
    </row>
    <row r="76" spans="1:80" x14ac:dyDescent="0.3">
      <c r="A76" s="49">
        <v>74</v>
      </c>
      <c r="B76" s="15">
        <f>TAB!A76</f>
        <v>0</v>
      </c>
      <c r="C76" s="15">
        <f>TAB!B76</f>
        <v>0</v>
      </c>
      <c r="D76" s="14" t="str">
        <f>IF(C76=0,"",TAB!C76)</f>
        <v/>
      </c>
      <c r="E76" s="14" t="str">
        <f>IF(C76=0,"",TAB!D76)</f>
        <v/>
      </c>
      <c r="F76" s="36" t="str">
        <f>IF(C76=0,"",TAB!E76)</f>
        <v/>
      </c>
      <c r="G76" s="14" t="str">
        <f>IF(C76=0,"",TAB!J76)</f>
        <v/>
      </c>
      <c r="H76" s="15" t="str">
        <f t="shared" si="39"/>
        <v/>
      </c>
      <c r="I76" s="15" t="str">
        <f t="shared" si="64"/>
        <v/>
      </c>
      <c r="J76" s="15" t="str">
        <f>IFERROR(VLOOKUP($G76,TAB!$J:$BB,2,FALSE),"")</f>
        <v/>
      </c>
      <c r="K76" s="15" t="str">
        <f>IF(J76="AB",IFERROR(VLOOKUP($G76,TAB!$J:$BB,3,FALSE),""),"NA")</f>
        <v>NA</v>
      </c>
      <c r="L76" s="15" t="str">
        <f>IFERROR(VLOOKUP($G76,TAB!$J:$BB,4,FALSE),"")</f>
        <v/>
      </c>
      <c r="M76" s="15" t="str">
        <f>IFERROR(VLOOKUP($G76,TAB!$J:$BB,5,FALSE),"")</f>
        <v/>
      </c>
      <c r="N76" s="15" t="str">
        <f t="shared" si="40"/>
        <v/>
      </c>
      <c r="O76" s="14" t="str">
        <f>IFERROR(VLOOKUP(N76,INSTRUCTION!$I$1:$J$101,2),"")</f>
        <v/>
      </c>
      <c r="P76" s="15" t="str">
        <f t="shared" si="33"/>
        <v/>
      </c>
      <c r="Q76" s="15" t="str">
        <f t="shared" si="41"/>
        <v/>
      </c>
      <c r="R76" s="15" t="str">
        <f t="shared" si="42"/>
        <v/>
      </c>
      <c r="S76" s="15" t="str">
        <f>IFERROR(VLOOKUP($G76,TAB!$J:$BB,6,FALSE),"")</f>
        <v/>
      </c>
      <c r="T76" s="15" t="str">
        <f>IF(S76="AB",IFERROR(VLOOKUP($G76,TAB!$J:$BB,7,FALSE),""),"NA")</f>
        <v>NA</v>
      </c>
      <c r="U76" s="15" t="str">
        <f>IFERROR(VLOOKUP($G76,TAB!$J:$BB,8,FALSE),"")</f>
        <v/>
      </c>
      <c r="V76" s="15" t="str">
        <f>IFERROR(VLOOKUP($G76,TAB!$J:$BB,9,FALSE),"")</f>
        <v/>
      </c>
      <c r="W76" s="15" t="str">
        <f t="shared" si="43"/>
        <v/>
      </c>
      <c r="X76" s="14" t="str">
        <f>IFERROR(VLOOKUP(W76,INSTRUCTION!$I$1:$J$101,2),"")</f>
        <v/>
      </c>
      <c r="Y76" s="15" t="str">
        <f t="shared" si="34"/>
        <v/>
      </c>
      <c r="Z76" s="14" t="str">
        <f>IF(C76=0,"",TAB!F76)</f>
        <v/>
      </c>
      <c r="AA76" s="15" t="str">
        <f>IFERROR(VLOOKUP(Z76,INSTRUCTION!$D$2:$E$18,2,FALSE),"")</f>
        <v/>
      </c>
      <c r="AB76" s="15" t="str">
        <f t="shared" si="44"/>
        <v/>
      </c>
      <c r="AC76" s="15" t="str">
        <f>IFERROR(VLOOKUP($G76,TAB!$J:$BB,MATCH($Z76,TAB!$1:$1,0)-9,FALSE),"")</f>
        <v/>
      </c>
      <c r="AD76" s="15" t="str">
        <f>IF(AC76="AB",IFERROR(VLOOKUP($G76,TAB!$J:$BB,MATCH($Z76,TAB!$1:$1,0)-8,FALSE),""),"NA")</f>
        <v>NA</v>
      </c>
      <c r="AE76" s="15" t="str">
        <f>IFERROR(VLOOKUP($G76,TAB!$J:$BB,MATCH($Z76,TAB!$1:$1,0)-7,FALSE),"")</f>
        <v/>
      </c>
      <c r="AF76" s="15" t="str">
        <f>IFERROR(VLOOKUP($G76,TAB!$J:$BB,MATCH($Z76,TAB!$1:$1,0)-6,FALSE),"")</f>
        <v/>
      </c>
      <c r="AG76" s="15" t="str">
        <f t="shared" si="45"/>
        <v/>
      </c>
      <c r="AH76" s="14" t="str">
        <f>IFERROR(VLOOKUP(AG76,INSTRUCTION!$I$1:$J$101,2),"")</f>
        <v/>
      </c>
      <c r="AI76" s="15" t="str">
        <f t="shared" si="35"/>
        <v/>
      </c>
      <c r="AJ76" s="15" t="str">
        <f>IF(C76=0,"",TAB!G76)</f>
        <v/>
      </c>
      <c r="AK76" s="15" t="str">
        <f>IFERROR(VLOOKUP(AJ76,INSTRUCTION!$D$2:$E$18,2,FALSE),"")</f>
        <v/>
      </c>
      <c r="AL76" s="15" t="str">
        <f t="shared" si="46"/>
        <v/>
      </c>
      <c r="AM76" s="15" t="str">
        <f>IFERROR(VLOOKUP($G76,TAB!$J:$BB,MATCH($AJ76,TAB!$1:$1,0)-9,FALSE),"")</f>
        <v/>
      </c>
      <c r="AN76" s="15" t="str">
        <f>IF(AM76="AB",IFERROR(VLOOKUP($G76,TAB!$J:$BB,MATCH($AJ76,TAB!$1:$1,0)-8,FALSE),""),"NA")</f>
        <v>NA</v>
      </c>
      <c r="AO76" s="15" t="str">
        <f>IFERROR(VLOOKUP($G76,TAB!$J:$BB,MATCH($AJ76,TAB!$1:$1,0)-7,FALSE),"")</f>
        <v/>
      </c>
      <c r="AP76" s="15" t="str">
        <f>IFERROR(VLOOKUP($G76,TAB!$J:$BB,MATCH($AJ76,TAB!$1:$1,0)-6,FALSE),"")</f>
        <v/>
      </c>
      <c r="AQ76" s="15" t="str">
        <f t="shared" si="47"/>
        <v/>
      </c>
      <c r="AR76" s="14" t="str">
        <f>IFERROR(VLOOKUP(AQ76,INSTRUCTION!$I$1:$J$101,2),"")</f>
        <v/>
      </c>
      <c r="AS76" s="15" t="str">
        <f t="shared" si="36"/>
        <v/>
      </c>
      <c r="AT76" s="15" t="str">
        <f>IF(C76=0,"",TAB!H76)</f>
        <v/>
      </c>
      <c r="AU76" s="15" t="str">
        <f>IFERROR(VLOOKUP(AT76,INSTRUCTION!$D$2:$E$18,2,FALSE),"")</f>
        <v/>
      </c>
      <c r="AV76" s="15" t="str">
        <f t="shared" si="48"/>
        <v/>
      </c>
      <c r="AW76" s="15" t="str">
        <f>IFERROR(VLOOKUP($G76,TAB!$J:$BB,MATCH($AT76,TAB!$1:$1,0)-9,FALSE),"")</f>
        <v/>
      </c>
      <c r="AX76" s="15" t="str">
        <f>IF(AW76="AB",IFERROR(VLOOKUP($G76,TAB!$J:$BB,MATCH($AT76,TAB!$1:$1,0)-8,FALSE),""),"NA")</f>
        <v>NA</v>
      </c>
      <c r="AY76" s="15" t="str">
        <f>IFERROR(VLOOKUP($G76,TAB!$J:$BB,MATCH($AT76,TAB!$1:$1,0)-7,FALSE),"")</f>
        <v/>
      </c>
      <c r="AZ76" s="15" t="str">
        <f>IFERROR(VLOOKUP($G76,TAB!$J:$BB,MATCH($AT76,TAB!$1:$1,0)-6,FALSE),"")</f>
        <v/>
      </c>
      <c r="BA76" s="15" t="str">
        <f t="shared" si="49"/>
        <v/>
      </c>
      <c r="BB76" s="14" t="str">
        <f>IFERROR(VLOOKUP(BA76,INSTRUCTION!$I$1:$J$101,2),"")</f>
        <v/>
      </c>
      <c r="BC76" s="15" t="str">
        <f t="shared" si="37"/>
        <v/>
      </c>
      <c r="BD76" s="15" t="str">
        <f>IF(C76=0,"",TAB!I76)</f>
        <v/>
      </c>
      <c r="BE76" s="15" t="str">
        <f>IFERROR(VLOOKUP(BD76,INSTRUCTION!$D$2:$E$18,2,FALSE),"")</f>
        <v/>
      </c>
      <c r="BF76" s="15" t="str">
        <f t="shared" si="50"/>
        <v/>
      </c>
      <c r="BG76" s="15" t="str">
        <f>IFERROR(VLOOKUP($G76,TAB!$J:$BB,MATCH($BD76,TAB!$1:$1,0)-9,FALSE),"")</f>
        <v/>
      </c>
      <c r="BH76" s="15" t="str">
        <f>IF(BG76="AB",IFERROR(VLOOKUP($G76,TAB!$J:$BB,MATCH($BD76,TAB!$1:$1,0)-8,FALSE),""),"NA")</f>
        <v>NA</v>
      </c>
      <c r="BI76" s="15" t="str">
        <f>IFERROR(VLOOKUP($G76,TAB!$J:$BB,MATCH($BD76,TAB!$1:$1,0)-7,FALSE),"")</f>
        <v/>
      </c>
      <c r="BJ76" s="15" t="str">
        <f>IFERROR(VLOOKUP($G76,TAB!$J:$BB,MATCH($BD76,TAB!$1:$1,0)-6,FALSE),"")</f>
        <v/>
      </c>
      <c r="BK76" s="15" t="str">
        <f t="shared" si="51"/>
        <v/>
      </c>
      <c r="BL76" s="14" t="str">
        <f>IFERROR(VLOOKUP(BK76,INSTRUCTION!$I$1:$J$101,2),"")</f>
        <v/>
      </c>
      <c r="BM76" s="15" t="str">
        <f t="shared" si="38"/>
        <v/>
      </c>
      <c r="BN76" s="15" t="str">
        <f t="shared" si="52"/>
        <v/>
      </c>
      <c r="BO76" s="15" t="str">
        <f>IFERROR(SUMPRODUCT(LARGE((J76,S76,AC76,AM76,AW76,BG76),{1,2,3,4,5})),"")</f>
        <v/>
      </c>
      <c r="BP76" s="15" t="str">
        <f>IFERROR(SUMPRODUCT(LARGE((K76,U76,AE76,AO76,AY76,BI76),{1,2,3,4,5})),"")</f>
        <v/>
      </c>
      <c r="BQ76" s="15" t="str">
        <f>IF(BP76=0,"N.A.",IFERROR(SUMPRODUCT(LARGE((N76,W76,AG76,AQ76,BA76,BK76),{1,2,3,4,5})),""))</f>
        <v/>
      </c>
      <c r="BR76" s="15" t="str">
        <f t="shared" si="53"/>
        <v/>
      </c>
      <c r="BS76" s="15" t="str">
        <f t="shared" si="54"/>
        <v/>
      </c>
      <c r="BT76" s="15" t="str">
        <f t="shared" si="55"/>
        <v>N.A.</v>
      </c>
      <c r="BU76" s="15" t="str">
        <f t="shared" si="56"/>
        <v>N.A.</v>
      </c>
      <c r="BV76" s="15" t="str">
        <f t="shared" si="57"/>
        <v>N.A.</v>
      </c>
      <c r="BW76" s="34" t="str">
        <f t="shared" si="58"/>
        <v>N.A.</v>
      </c>
      <c r="BX76" s="15" t="str">
        <f t="shared" si="59"/>
        <v>N.A.</v>
      </c>
      <c r="BY76" s="15" t="str">
        <f t="shared" si="60"/>
        <v>N.A.</v>
      </c>
      <c r="BZ76" s="15" t="str">
        <f t="shared" si="63"/>
        <v>FAILED</v>
      </c>
      <c r="CA76" s="20" t="str">
        <f t="shared" si="61"/>
        <v/>
      </c>
      <c r="CB76" s="16">
        <f t="shared" si="62"/>
        <v>0</v>
      </c>
    </row>
    <row r="77" spans="1:80" x14ac:dyDescent="0.3">
      <c r="A77" s="49">
        <v>75</v>
      </c>
      <c r="B77" s="15">
        <f>TAB!A77</f>
        <v>0</v>
      </c>
      <c r="C77" s="15">
        <f>TAB!B77</f>
        <v>0</v>
      </c>
      <c r="D77" s="14" t="str">
        <f>IF(C77=0,"",TAB!C77)</f>
        <v/>
      </c>
      <c r="E77" s="14" t="str">
        <f>IF(C77=0,"",TAB!D77)</f>
        <v/>
      </c>
      <c r="F77" s="36" t="str">
        <f>IF(C77=0,"",TAB!E77)</f>
        <v/>
      </c>
      <c r="G77" s="14" t="str">
        <f>IF(C77=0,"",TAB!J77)</f>
        <v/>
      </c>
      <c r="H77" s="15" t="str">
        <f t="shared" si="39"/>
        <v/>
      </c>
      <c r="I77" s="15" t="str">
        <f t="shared" si="64"/>
        <v/>
      </c>
      <c r="J77" s="15" t="str">
        <f>IFERROR(VLOOKUP($G77,TAB!$J:$BB,2,FALSE),"")</f>
        <v/>
      </c>
      <c r="K77" s="15" t="str">
        <f>IF(J77="AB",IFERROR(VLOOKUP($G77,TAB!$J:$BB,3,FALSE),""),"NA")</f>
        <v>NA</v>
      </c>
      <c r="L77" s="15" t="str">
        <f>IFERROR(VLOOKUP($G77,TAB!$J:$BB,4,FALSE),"")</f>
        <v/>
      </c>
      <c r="M77" s="15" t="str">
        <f>IFERROR(VLOOKUP($G77,TAB!$J:$BB,5,FALSE),"")</f>
        <v/>
      </c>
      <c r="N77" s="15" t="str">
        <f t="shared" si="40"/>
        <v/>
      </c>
      <c r="O77" s="14" t="str">
        <f>IFERROR(VLOOKUP(N77,INSTRUCTION!$I$1:$J$101,2),"")</f>
        <v/>
      </c>
      <c r="P77" s="15" t="str">
        <f t="shared" si="33"/>
        <v/>
      </c>
      <c r="Q77" s="15" t="str">
        <f t="shared" si="41"/>
        <v/>
      </c>
      <c r="R77" s="15" t="str">
        <f t="shared" si="42"/>
        <v/>
      </c>
      <c r="S77" s="15" t="str">
        <f>IFERROR(VLOOKUP($G77,TAB!$J:$BB,6,FALSE),"")</f>
        <v/>
      </c>
      <c r="T77" s="15" t="str">
        <f>IF(S77="AB",IFERROR(VLOOKUP($G77,TAB!$J:$BB,7,FALSE),""),"NA")</f>
        <v>NA</v>
      </c>
      <c r="U77" s="15" t="str">
        <f>IFERROR(VLOOKUP($G77,TAB!$J:$BB,8,FALSE),"")</f>
        <v/>
      </c>
      <c r="V77" s="15" t="str">
        <f>IFERROR(VLOOKUP($G77,TAB!$J:$BB,9,FALSE),"")</f>
        <v/>
      </c>
      <c r="W77" s="15" t="str">
        <f t="shared" si="43"/>
        <v/>
      </c>
      <c r="X77" s="14" t="str">
        <f>IFERROR(VLOOKUP(W77,INSTRUCTION!$I$1:$J$101,2),"")</f>
        <v/>
      </c>
      <c r="Y77" s="15" t="str">
        <f t="shared" si="34"/>
        <v/>
      </c>
      <c r="Z77" s="14" t="str">
        <f>IF(C77=0,"",TAB!F77)</f>
        <v/>
      </c>
      <c r="AA77" s="15" t="str">
        <f>IFERROR(VLOOKUP(Z77,INSTRUCTION!$D$2:$E$18,2,FALSE),"")</f>
        <v/>
      </c>
      <c r="AB77" s="15" t="str">
        <f t="shared" si="44"/>
        <v/>
      </c>
      <c r="AC77" s="15" t="str">
        <f>IFERROR(VLOOKUP($G77,TAB!$J:$BB,MATCH($Z77,TAB!$1:$1,0)-9,FALSE),"")</f>
        <v/>
      </c>
      <c r="AD77" s="15" t="str">
        <f>IF(AC77="AB",IFERROR(VLOOKUP($G77,TAB!$J:$BB,MATCH($Z77,TAB!$1:$1,0)-8,FALSE),""),"NA")</f>
        <v>NA</v>
      </c>
      <c r="AE77" s="15" t="str">
        <f>IFERROR(VLOOKUP($G77,TAB!$J:$BB,MATCH($Z77,TAB!$1:$1,0)-7,FALSE),"")</f>
        <v/>
      </c>
      <c r="AF77" s="15" t="str">
        <f>IFERROR(VLOOKUP($G77,TAB!$J:$BB,MATCH($Z77,TAB!$1:$1,0)-6,FALSE),"")</f>
        <v/>
      </c>
      <c r="AG77" s="15" t="str">
        <f t="shared" si="45"/>
        <v/>
      </c>
      <c r="AH77" s="14" t="str">
        <f>IFERROR(VLOOKUP(AG77,INSTRUCTION!$I$1:$J$101,2),"")</f>
        <v/>
      </c>
      <c r="AI77" s="15" t="str">
        <f t="shared" si="35"/>
        <v/>
      </c>
      <c r="AJ77" s="15" t="str">
        <f>IF(C77=0,"",TAB!G77)</f>
        <v/>
      </c>
      <c r="AK77" s="15" t="str">
        <f>IFERROR(VLOOKUP(AJ77,INSTRUCTION!$D$2:$E$18,2,FALSE),"")</f>
        <v/>
      </c>
      <c r="AL77" s="15" t="str">
        <f t="shared" si="46"/>
        <v/>
      </c>
      <c r="AM77" s="15" t="str">
        <f>IFERROR(VLOOKUP($G77,TAB!$J:$BB,MATCH($AJ77,TAB!$1:$1,0)-9,FALSE),"")</f>
        <v/>
      </c>
      <c r="AN77" s="15" t="str">
        <f>IF(AM77="AB",IFERROR(VLOOKUP($G77,TAB!$J:$BB,MATCH($AJ77,TAB!$1:$1,0)-8,FALSE),""),"NA")</f>
        <v>NA</v>
      </c>
      <c r="AO77" s="15" t="str">
        <f>IFERROR(VLOOKUP($G77,TAB!$J:$BB,MATCH($AJ77,TAB!$1:$1,0)-7,FALSE),"")</f>
        <v/>
      </c>
      <c r="AP77" s="15" t="str">
        <f>IFERROR(VLOOKUP($G77,TAB!$J:$BB,MATCH($AJ77,TAB!$1:$1,0)-6,FALSE),"")</f>
        <v/>
      </c>
      <c r="AQ77" s="15" t="str">
        <f t="shared" si="47"/>
        <v/>
      </c>
      <c r="AR77" s="14" t="str">
        <f>IFERROR(VLOOKUP(AQ77,INSTRUCTION!$I$1:$J$101,2),"")</f>
        <v/>
      </c>
      <c r="AS77" s="15" t="str">
        <f t="shared" si="36"/>
        <v/>
      </c>
      <c r="AT77" s="15" t="str">
        <f>IF(C77=0,"",TAB!H77)</f>
        <v/>
      </c>
      <c r="AU77" s="15" t="str">
        <f>IFERROR(VLOOKUP(AT77,INSTRUCTION!$D$2:$E$18,2,FALSE),"")</f>
        <v/>
      </c>
      <c r="AV77" s="15" t="str">
        <f t="shared" si="48"/>
        <v/>
      </c>
      <c r="AW77" s="15" t="str">
        <f>IFERROR(VLOOKUP($G77,TAB!$J:$BB,MATCH($AT77,TAB!$1:$1,0)-9,FALSE),"")</f>
        <v/>
      </c>
      <c r="AX77" s="15" t="str">
        <f>IF(AW77="AB",IFERROR(VLOOKUP($G77,TAB!$J:$BB,MATCH($AT77,TAB!$1:$1,0)-8,FALSE),""),"NA")</f>
        <v>NA</v>
      </c>
      <c r="AY77" s="15" t="str">
        <f>IFERROR(VLOOKUP($G77,TAB!$J:$BB,MATCH($AT77,TAB!$1:$1,0)-7,FALSE),"")</f>
        <v/>
      </c>
      <c r="AZ77" s="15" t="str">
        <f>IFERROR(VLOOKUP($G77,TAB!$J:$BB,MATCH($AT77,TAB!$1:$1,0)-6,FALSE),"")</f>
        <v/>
      </c>
      <c r="BA77" s="15" t="str">
        <f t="shared" si="49"/>
        <v/>
      </c>
      <c r="BB77" s="14" t="str">
        <f>IFERROR(VLOOKUP(BA77,INSTRUCTION!$I$1:$J$101,2),"")</f>
        <v/>
      </c>
      <c r="BC77" s="15" t="str">
        <f t="shared" si="37"/>
        <v/>
      </c>
      <c r="BD77" s="15" t="str">
        <f>IF(C77=0,"",TAB!I77)</f>
        <v/>
      </c>
      <c r="BE77" s="15" t="str">
        <f>IFERROR(VLOOKUP(BD77,INSTRUCTION!$D$2:$E$18,2,FALSE),"")</f>
        <v/>
      </c>
      <c r="BF77" s="15" t="str">
        <f t="shared" si="50"/>
        <v/>
      </c>
      <c r="BG77" s="15" t="str">
        <f>IFERROR(VLOOKUP($G77,TAB!$J:$BB,MATCH($BD77,TAB!$1:$1,0)-9,FALSE),"")</f>
        <v/>
      </c>
      <c r="BH77" s="15" t="str">
        <f>IF(BG77="AB",IFERROR(VLOOKUP($G77,TAB!$J:$BB,MATCH($BD77,TAB!$1:$1,0)-8,FALSE),""),"NA")</f>
        <v>NA</v>
      </c>
      <c r="BI77" s="15" t="str">
        <f>IFERROR(VLOOKUP($G77,TAB!$J:$BB,MATCH($BD77,TAB!$1:$1,0)-7,FALSE),"")</f>
        <v/>
      </c>
      <c r="BJ77" s="15" t="str">
        <f>IFERROR(VLOOKUP($G77,TAB!$J:$BB,MATCH($BD77,TAB!$1:$1,0)-6,FALSE),"")</f>
        <v/>
      </c>
      <c r="BK77" s="15" t="str">
        <f t="shared" si="51"/>
        <v/>
      </c>
      <c r="BL77" s="14" t="str">
        <f>IFERROR(VLOOKUP(BK77,INSTRUCTION!$I$1:$J$101,2),"")</f>
        <v/>
      </c>
      <c r="BM77" s="15" t="str">
        <f t="shared" si="38"/>
        <v/>
      </c>
      <c r="BN77" s="15" t="str">
        <f t="shared" si="52"/>
        <v/>
      </c>
      <c r="BO77" s="15" t="str">
        <f>IFERROR(SUMPRODUCT(LARGE((J77,S77,AC77,AM77,AW77,BG77),{1,2,3,4,5})),"")</f>
        <v/>
      </c>
      <c r="BP77" s="15" t="str">
        <f>IFERROR(SUMPRODUCT(LARGE((K77,U77,AE77,AO77,AY77,BI77),{1,2,3,4,5})),"")</f>
        <v/>
      </c>
      <c r="BQ77" s="15" t="str">
        <f>IF(BP77=0,"N.A.",IFERROR(SUMPRODUCT(LARGE((N77,W77,AG77,AQ77,BA77,BK77),{1,2,3,4,5})),""))</f>
        <v/>
      </c>
      <c r="BR77" s="15" t="str">
        <f t="shared" si="53"/>
        <v/>
      </c>
      <c r="BS77" s="15" t="str">
        <f t="shared" si="54"/>
        <v/>
      </c>
      <c r="BT77" s="15" t="str">
        <f t="shared" si="55"/>
        <v>N.A.</v>
      </c>
      <c r="BU77" s="15" t="str">
        <f t="shared" si="56"/>
        <v>N.A.</v>
      </c>
      <c r="BV77" s="15" t="str">
        <f t="shared" si="57"/>
        <v>N.A.</v>
      </c>
      <c r="BW77" s="34" t="str">
        <f t="shared" si="58"/>
        <v>N.A.</v>
      </c>
      <c r="BX77" s="15" t="str">
        <f t="shared" si="59"/>
        <v>N.A.</v>
      </c>
      <c r="BY77" s="15" t="str">
        <f t="shared" si="60"/>
        <v>N.A.</v>
      </c>
      <c r="BZ77" s="15" t="str">
        <f t="shared" si="63"/>
        <v>FAILED</v>
      </c>
      <c r="CA77" s="20" t="str">
        <f t="shared" si="61"/>
        <v/>
      </c>
      <c r="CB77" s="16">
        <f t="shared" si="62"/>
        <v>0</v>
      </c>
    </row>
    <row r="78" spans="1:80" x14ac:dyDescent="0.3">
      <c r="A78" s="49">
        <v>76</v>
      </c>
      <c r="B78" s="15">
        <f>TAB!A78</f>
        <v>0</v>
      </c>
      <c r="C78" s="15">
        <f>TAB!B78</f>
        <v>0</v>
      </c>
      <c r="D78" s="14" t="str">
        <f>IF(C78=0,"",TAB!C78)</f>
        <v/>
      </c>
      <c r="E78" s="14" t="str">
        <f>IF(C78=0,"",TAB!D78)</f>
        <v/>
      </c>
      <c r="F78" s="36" t="str">
        <f>IF(C78=0,"",TAB!E78)</f>
        <v/>
      </c>
      <c r="G78" s="14" t="str">
        <f>IF(C78=0,"",TAB!J78)</f>
        <v/>
      </c>
      <c r="H78" s="15" t="str">
        <f t="shared" si="39"/>
        <v/>
      </c>
      <c r="I78" s="15" t="str">
        <f t="shared" si="64"/>
        <v/>
      </c>
      <c r="J78" s="15" t="str">
        <f>IFERROR(VLOOKUP($G78,TAB!$J:$BB,2,FALSE),"")</f>
        <v/>
      </c>
      <c r="K78" s="15" t="str">
        <f>IF(J78="AB",IFERROR(VLOOKUP($G78,TAB!$J:$BB,3,FALSE),""),"NA")</f>
        <v>NA</v>
      </c>
      <c r="L78" s="15" t="str">
        <f>IFERROR(VLOOKUP($G78,TAB!$J:$BB,4,FALSE),"")</f>
        <v/>
      </c>
      <c r="M78" s="15" t="str">
        <f>IFERROR(VLOOKUP($G78,TAB!$J:$BB,5,FALSE),"")</f>
        <v/>
      </c>
      <c r="N78" s="15" t="str">
        <f t="shared" si="40"/>
        <v/>
      </c>
      <c r="O78" s="14" t="str">
        <f>IFERROR(VLOOKUP(N78,INSTRUCTION!$I$1:$J$101,2),"")</f>
        <v/>
      </c>
      <c r="P78" s="15" t="str">
        <f t="shared" si="33"/>
        <v/>
      </c>
      <c r="Q78" s="15" t="str">
        <f t="shared" si="41"/>
        <v/>
      </c>
      <c r="R78" s="15" t="str">
        <f t="shared" si="42"/>
        <v/>
      </c>
      <c r="S78" s="15" t="str">
        <f>IFERROR(VLOOKUP($G78,TAB!$J:$BB,6,FALSE),"")</f>
        <v/>
      </c>
      <c r="T78" s="15" t="str">
        <f>IF(S78="AB",IFERROR(VLOOKUP($G78,TAB!$J:$BB,7,FALSE),""),"NA")</f>
        <v>NA</v>
      </c>
      <c r="U78" s="15" t="str">
        <f>IFERROR(VLOOKUP($G78,TAB!$J:$BB,8,FALSE),"")</f>
        <v/>
      </c>
      <c r="V78" s="15" t="str">
        <f>IFERROR(VLOOKUP($G78,TAB!$J:$BB,9,FALSE),"")</f>
        <v/>
      </c>
      <c r="W78" s="15" t="str">
        <f t="shared" si="43"/>
        <v/>
      </c>
      <c r="X78" s="14" t="str">
        <f>IFERROR(VLOOKUP(W78,INSTRUCTION!$I$1:$J$101,2),"")</f>
        <v/>
      </c>
      <c r="Y78" s="15" t="str">
        <f t="shared" si="34"/>
        <v/>
      </c>
      <c r="Z78" s="14" t="str">
        <f>IF(C78=0,"",TAB!F78)</f>
        <v/>
      </c>
      <c r="AA78" s="15" t="str">
        <f>IFERROR(VLOOKUP(Z78,INSTRUCTION!$D$2:$E$18,2,FALSE),"")</f>
        <v/>
      </c>
      <c r="AB78" s="15" t="str">
        <f t="shared" si="44"/>
        <v/>
      </c>
      <c r="AC78" s="15" t="str">
        <f>IFERROR(VLOOKUP($G78,TAB!$J:$BB,MATCH($Z78,TAB!$1:$1,0)-9,FALSE),"")</f>
        <v/>
      </c>
      <c r="AD78" s="15" t="str">
        <f>IF(AC78="AB",IFERROR(VLOOKUP($G78,TAB!$J:$BB,MATCH($Z78,TAB!$1:$1,0)-8,FALSE),""),"NA")</f>
        <v>NA</v>
      </c>
      <c r="AE78" s="15" t="str">
        <f>IFERROR(VLOOKUP($G78,TAB!$J:$BB,MATCH($Z78,TAB!$1:$1,0)-7,FALSE),"")</f>
        <v/>
      </c>
      <c r="AF78" s="15" t="str">
        <f>IFERROR(VLOOKUP($G78,TAB!$J:$BB,MATCH($Z78,TAB!$1:$1,0)-6,FALSE),"")</f>
        <v/>
      </c>
      <c r="AG78" s="15" t="str">
        <f t="shared" si="45"/>
        <v/>
      </c>
      <c r="AH78" s="14" t="str">
        <f>IFERROR(VLOOKUP(AG78,INSTRUCTION!$I$1:$J$101,2),"")</f>
        <v/>
      </c>
      <c r="AI78" s="15" t="str">
        <f t="shared" si="35"/>
        <v/>
      </c>
      <c r="AJ78" s="15" t="str">
        <f>IF(C78=0,"",TAB!G78)</f>
        <v/>
      </c>
      <c r="AK78" s="15" t="str">
        <f>IFERROR(VLOOKUP(AJ78,INSTRUCTION!$D$2:$E$18,2,FALSE),"")</f>
        <v/>
      </c>
      <c r="AL78" s="15" t="str">
        <f t="shared" si="46"/>
        <v/>
      </c>
      <c r="AM78" s="15" t="str">
        <f>IFERROR(VLOOKUP($G78,TAB!$J:$BB,MATCH($AJ78,TAB!$1:$1,0)-9,FALSE),"")</f>
        <v/>
      </c>
      <c r="AN78" s="15" t="str">
        <f>IF(AM78="AB",IFERROR(VLOOKUP($G78,TAB!$J:$BB,MATCH($AJ78,TAB!$1:$1,0)-8,FALSE),""),"NA")</f>
        <v>NA</v>
      </c>
      <c r="AO78" s="15" t="str">
        <f>IFERROR(VLOOKUP($G78,TAB!$J:$BB,MATCH($AJ78,TAB!$1:$1,0)-7,FALSE),"")</f>
        <v/>
      </c>
      <c r="AP78" s="15" t="str">
        <f>IFERROR(VLOOKUP($G78,TAB!$J:$BB,MATCH($AJ78,TAB!$1:$1,0)-6,FALSE),"")</f>
        <v/>
      </c>
      <c r="AQ78" s="15" t="str">
        <f t="shared" si="47"/>
        <v/>
      </c>
      <c r="AR78" s="14" t="str">
        <f>IFERROR(VLOOKUP(AQ78,INSTRUCTION!$I$1:$J$101,2),"")</f>
        <v/>
      </c>
      <c r="AS78" s="15" t="str">
        <f t="shared" si="36"/>
        <v/>
      </c>
      <c r="AT78" s="15" t="str">
        <f>IF(C78=0,"",TAB!H78)</f>
        <v/>
      </c>
      <c r="AU78" s="15" t="str">
        <f>IFERROR(VLOOKUP(AT78,INSTRUCTION!$D$2:$E$18,2,FALSE),"")</f>
        <v/>
      </c>
      <c r="AV78" s="15" t="str">
        <f t="shared" si="48"/>
        <v/>
      </c>
      <c r="AW78" s="15" t="str">
        <f>IFERROR(VLOOKUP($G78,TAB!$J:$BB,MATCH($AT78,TAB!$1:$1,0)-9,FALSE),"")</f>
        <v/>
      </c>
      <c r="AX78" s="15" t="str">
        <f>IF(AW78="AB",IFERROR(VLOOKUP($G78,TAB!$J:$BB,MATCH($AT78,TAB!$1:$1,0)-8,FALSE),""),"NA")</f>
        <v>NA</v>
      </c>
      <c r="AY78" s="15" t="str">
        <f>IFERROR(VLOOKUP($G78,TAB!$J:$BB,MATCH($AT78,TAB!$1:$1,0)-7,FALSE),"")</f>
        <v/>
      </c>
      <c r="AZ78" s="15" t="str">
        <f>IFERROR(VLOOKUP($G78,TAB!$J:$BB,MATCH($AT78,TAB!$1:$1,0)-6,FALSE),"")</f>
        <v/>
      </c>
      <c r="BA78" s="15" t="str">
        <f t="shared" si="49"/>
        <v/>
      </c>
      <c r="BB78" s="14" t="str">
        <f>IFERROR(VLOOKUP(BA78,INSTRUCTION!$I$1:$J$101,2),"")</f>
        <v/>
      </c>
      <c r="BC78" s="15" t="str">
        <f t="shared" si="37"/>
        <v/>
      </c>
      <c r="BD78" s="15" t="str">
        <f>IF(C78=0,"",TAB!I78)</f>
        <v/>
      </c>
      <c r="BE78" s="15" t="str">
        <f>IFERROR(VLOOKUP(BD78,INSTRUCTION!$D$2:$E$18,2,FALSE),"")</f>
        <v/>
      </c>
      <c r="BF78" s="15" t="str">
        <f t="shared" si="50"/>
        <v/>
      </c>
      <c r="BG78" s="15" t="str">
        <f>IFERROR(VLOOKUP($G78,TAB!$J:$BB,MATCH($BD78,TAB!$1:$1,0)-9,FALSE),"")</f>
        <v/>
      </c>
      <c r="BH78" s="15" t="str">
        <f>IF(BG78="AB",IFERROR(VLOOKUP($G78,TAB!$J:$BB,MATCH($BD78,TAB!$1:$1,0)-8,FALSE),""),"NA")</f>
        <v>NA</v>
      </c>
      <c r="BI78" s="15" t="str">
        <f>IFERROR(VLOOKUP($G78,TAB!$J:$BB,MATCH($BD78,TAB!$1:$1,0)-7,FALSE),"")</f>
        <v/>
      </c>
      <c r="BJ78" s="15" t="str">
        <f>IFERROR(VLOOKUP($G78,TAB!$J:$BB,MATCH($BD78,TAB!$1:$1,0)-6,FALSE),"")</f>
        <v/>
      </c>
      <c r="BK78" s="15" t="str">
        <f t="shared" si="51"/>
        <v/>
      </c>
      <c r="BL78" s="14" t="str">
        <f>IFERROR(VLOOKUP(BK78,INSTRUCTION!$I$1:$J$101,2),"")</f>
        <v/>
      </c>
      <c r="BM78" s="15" t="str">
        <f t="shared" si="38"/>
        <v/>
      </c>
      <c r="BN78" s="15" t="str">
        <f t="shared" si="52"/>
        <v/>
      </c>
      <c r="BO78" s="15" t="str">
        <f>IFERROR(SUMPRODUCT(LARGE((J78,S78,AC78,AM78,AW78,BG78),{1,2,3,4,5})),"")</f>
        <v/>
      </c>
      <c r="BP78" s="15" t="str">
        <f>IFERROR(SUMPRODUCT(LARGE((K78,U78,AE78,AO78,AY78,BI78),{1,2,3,4,5})),"")</f>
        <v/>
      </c>
      <c r="BQ78" s="15" t="str">
        <f>IF(BP78=0,"N.A.",IFERROR(SUMPRODUCT(LARGE((N78,W78,AG78,AQ78,BA78,BK78),{1,2,3,4,5})),""))</f>
        <v/>
      </c>
      <c r="BR78" s="15" t="str">
        <f t="shared" si="53"/>
        <v/>
      </c>
      <c r="BS78" s="15" t="str">
        <f t="shared" si="54"/>
        <v/>
      </c>
      <c r="BT78" s="15" t="str">
        <f t="shared" si="55"/>
        <v>N.A.</v>
      </c>
      <c r="BU78" s="15" t="str">
        <f t="shared" si="56"/>
        <v>N.A.</v>
      </c>
      <c r="BV78" s="15" t="str">
        <f t="shared" si="57"/>
        <v>N.A.</v>
      </c>
      <c r="BW78" s="34" t="str">
        <f t="shared" si="58"/>
        <v>N.A.</v>
      </c>
      <c r="BX78" s="15" t="str">
        <f t="shared" si="59"/>
        <v>N.A.</v>
      </c>
      <c r="BY78" s="15" t="str">
        <f t="shared" si="60"/>
        <v>N.A.</v>
      </c>
      <c r="BZ78" s="15" t="str">
        <f t="shared" si="63"/>
        <v>FAILED</v>
      </c>
      <c r="CA78" s="20" t="str">
        <f t="shared" si="61"/>
        <v/>
      </c>
      <c r="CB78" s="16">
        <f t="shared" si="62"/>
        <v>0</v>
      </c>
    </row>
    <row r="79" spans="1:80" x14ac:dyDescent="0.3">
      <c r="A79" s="49">
        <v>77</v>
      </c>
      <c r="B79" s="15">
        <f>TAB!A79</f>
        <v>0</v>
      </c>
      <c r="C79" s="15">
        <f>TAB!B79</f>
        <v>0</v>
      </c>
      <c r="D79" s="14" t="str">
        <f>IF(C79=0,"",TAB!C79)</f>
        <v/>
      </c>
      <c r="E79" s="14" t="str">
        <f>IF(C79=0,"",TAB!D79)</f>
        <v/>
      </c>
      <c r="F79" s="36" t="str">
        <f>IF(C79=0,"",TAB!E79)</f>
        <v/>
      </c>
      <c r="G79" s="14" t="str">
        <f>IF(C79=0,"",TAB!J79)</f>
        <v/>
      </c>
      <c r="H79" s="15" t="str">
        <f t="shared" si="39"/>
        <v/>
      </c>
      <c r="I79" s="15" t="str">
        <f t="shared" si="64"/>
        <v/>
      </c>
      <c r="J79" s="15" t="str">
        <f>IFERROR(VLOOKUP($G79,TAB!$J:$BB,2,FALSE),"")</f>
        <v/>
      </c>
      <c r="K79" s="15" t="str">
        <f>IF(J79="AB",IFERROR(VLOOKUP($G79,TAB!$J:$BB,3,FALSE),""),"NA")</f>
        <v>NA</v>
      </c>
      <c r="L79" s="15" t="str">
        <f>IFERROR(VLOOKUP($G79,TAB!$J:$BB,4,FALSE),"")</f>
        <v/>
      </c>
      <c r="M79" s="15" t="str">
        <f>IFERROR(VLOOKUP($G79,TAB!$J:$BB,5,FALSE),"")</f>
        <v/>
      </c>
      <c r="N79" s="15" t="str">
        <f t="shared" si="40"/>
        <v/>
      </c>
      <c r="O79" s="14" t="str">
        <f>IFERROR(VLOOKUP(N79,INSTRUCTION!$I$1:$J$101,2),"")</f>
        <v/>
      </c>
      <c r="P79" s="15" t="str">
        <f t="shared" si="33"/>
        <v/>
      </c>
      <c r="Q79" s="15" t="str">
        <f t="shared" si="41"/>
        <v/>
      </c>
      <c r="R79" s="15" t="str">
        <f t="shared" si="42"/>
        <v/>
      </c>
      <c r="S79" s="15" t="str">
        <f>IFERROR(VLOOKUP($G79,TAB!$J:$BB,6,FALSE),"")</f>
        <v/>
      </c>
      <c r="T79" s="15" t="str">
        <f>IF(S79="AB",IFERROR(VLOOKUP($G79,TAB!$J:$BB,7,FALSE),""),"NA")</f>
        <v>NA</v>
      </c>
      <c r="U79" s="15" t="str">
        <f>IFERROR(VLOOKUP($G79,TAB!$J:$BB,8,FALSE),"")</f>
        <v/>
      </c>
      <c r="V79" s="15" t="str">
        <f>IFERROR(VLOOKUP($G79,TAB!$J:$BB,9,FALSE),"")</f>
        <v/>
      </c>
      <c r="W79" s="15" t="str">
        <f t="shared" si="43"/>
        <v/>
      </c>
      <c r="X79" s="14" t="str">
        <f>IFERROR(VLOOKUP(W79,INSTRUCTION!$I$1:$J$101,2),"")</f>
        <v/>
      </c>
      <c r="Y79" s="15" t="str">
        <f t="shared" si="34"/>
        <v/>
      </c>
      <c r="Z79" s="14" t="str">
        <f>IF(C79=0,"",TAB!F79)</f>
        <v/>
      </c>
      <c r="AA79" s="15" t="str">
        <f>IFERROR(VLOOKUP(Z79,INSTRUCTION!$D$2:$E$18,2,FALSE),"")</f>
        <v/>
      </c>
      <c r="AB79" s="15" t="str">
        <f t="shared" si="44"/>
        <v/>
      </c>
      <c r="AC79" s="15" t="str">
        <f>IFERROR(VLOOKUP($G79,TAB!$J:$BB,MATCH($Z79,TAB!$1:$1,0)-9,FALSE),"")</f>
        <v/>
      </c>
      <c r="AD79" s="15" t="str">
        <f>IF(AC79="AB",IFERROR(VLOOKUP($G79,TAB!$J:$BB,MATCH($Z79,TAB!$1:$1,0)-8,FALSE),""),"NA")</f>
        <v>NA</v>
      </c>
      <c r="AE79" s="15" t="str">
        <f>IFERROR(VLOOKUP($G79,TAB!$J:$BB,MATCH($Z79,TAB!$1:$1,0)-7,FALSE),"")</f>
        <v/>
      </c>
      <c r="AF79" s="15" t="str">
        <f>IFERROR(VLOOKUP($G79,TAB!$J:$BB,MATCH($Z79,TAB!$1:$1,0)-6,FALSE),"")</f>
        <v/>
      </c>
      <c r="AG79" s="15" t="str">
        <f t="shared" si="45"/>
        <v/>
      </c>
      <c r="AH79" s="14" t="str">
        <f>IFERROR(VLOOKUP(AG79,INSTRUCTION!$I$1:$J$101,2),"")</f>
        <v/>
      </c>
      <c r="AI79" s="15" t="str">
        <f t="shared" si="35"/>
        <v/>
      </c>
      <c r="AJ79" s="15" t="str">
        <f>IF(C79=0,"",TAB!G79)</f>
        <v/>
      </c>
      <c r="AK79" s="15" t="str">
        <f>IFERROR(VLOOKUP(AJ79,INSTRUCTION!$D$2:$E$18,2,FALSE),"")</f>
        <v/>
      </c>
      <c r="AL79" s="15" t="str">
        <f t="shared" si="46"/>
        <v/>
      </c>
      <c r="AM79" s="15" t="str">
        <f>IFERROR(VLOOKUP($G79,TAB!$J:$BB,MATCH($AJ79,TAB!$1:$1,0)-9,FALSE),"")</f>
        <v/>
      </c>
      <c r="AN79" s="15" t="str">
        <f>IF(AM79="AB",IFERROR(VLOOKUP($G79,TAB!$J:$BB,MATCH($AJ79,TAB!$1:$1,0)-8,FALSE),""),"NA")</f>
        <v>NA</v>
      </c>
      <c r="AO79" s="15" t="str">
        <f>IFERROR(VLOOKUP($G79,TAB!$J:$BB,MATCH($AJ79,TAB!$1:$1,0)-7,FALSE),"")</f>
        <v/>
      </c>
      <c r="AP79" s="15" t="str">
        <f>IFERROR(VLOOKUP($G79,TAB!$J:$BB,MATCH($AJ79,TAB!$1:$1,0)-6,FALSE),"")</f>
        <v/>
      </c>
      <c r="AQ79" s="15" t="str">
        <f t="shared" si="47"/>
        <v/>
      </c>
      <c r="AR79" s="14" t="str">
        <f>IFERROR(VLOOKUP(AQ79,INSTRUCTION!$I$1:$J$101,2),"")</f>
        <v/>
      </c>
      <c r="AS79" s="15" t="str">
        <f t="shared" si="36"/>
        <v/>
      </c>
      <c r="AT79" s="15" t="str">
        <f>IF(C79=0,"",TAB!H79)</f>
        <v/>
      </c>
      <c r="AU79" s="15" t="str">
        <f>IFERROR(VLOOKUP(AT79,INSTRUCTION!$D$2:$E$18,2,FALSE),"")</f>
        <v/>
      </c>
      <c r="AV79" s="15" t="str">
        <f t="shared" si="48"/>
        <v/>
      </c>
      <c r="AW79" s="15" t="str">
        <f>IFERROR(VLOOKUP($G79,TAB!$J:$BB,MATCH($AT79,TAB!$1:$1,0)-9,FALSE),"")</f>
        <v/>
      </c>
      <c r="AX79" s="15" t="str">
        <f>IF(AW79="AB",IFERROR(VLOOKUP($G79,TAB!$J:$BB,MATCH($AT79,TAB!$1:$1,0)-8,FALSE),""),"NA")</f>
        <v>NA</v>
      </c>
      <c r="AY79" s="15" t="str">
        <f>IFERROR(VLOOKUP($G79,TAB!$J:$BB,MATCH($AT79,TAB!$1:$1,0)-7,FALSE),"")</f>
        <v/>
      </c>
      <c r="AZ79" s="15" t="str">
        <f>IFERROR(VLOOKUP($G79,TAB!$J:$BB,MATCH($AT79,TAB!$1:$1,0)-6,FALSE),"")</f>
        <v/>
      </c>
      <c r="BA79" s="15" t="str">
        <f t="shared" si="49"/>
        <v/>
      </c>
      <c r="BB79" s="14" t="str">
        <f>IFERROR(VLOOKUP(BA79,INSTRUCTION!$I$1:$J$101,2),"")</f>
        <v/>
      </c>
      <c r="BC79" s="15" t="str">
        <f t="shared" si="37"/>
        <v/>
      </c>
      <c r="BD79" s="15" t="str">
        <f>IF(C79=0,"",TAB!I79)</f>
        <v/>
      </c>
      <c r="BE79" s="15" t="str">
        <f>IFERROR(VLOOKUP(BD79,INSTRUCTION!$D$2:$E$18,2,FALSE),"")</f>
        <v/>
      </c>
      <c r="BF79" s="15" t="str">
        <f t="shared" si="50"/>
        <v/>
      </c>
      <c r="BG79" s="15" t="str">
        <f>IFERROR(VLOOKUP($G79,TAB!$J:$BB,MATCH($BD79,TAB!$1:$1,0)-9,FALSE),"")</f>
        <v/>
      </c>
      <c r="BH79" s="15" t="str">
        <f>IF(BG79="AB",IFERROR(VLOOKUP($G79,TAB!$J:$BB,MATCH($BD79,TAB!$1:$1,0)-8,FALSE),""),"NA")</f>
        <v>NA</v>
      </c>
      <c r="BI79" s="15" t="str">
        <f>IFERROR(VLOOKUP($G79,TAB!$J:$BB,MATCH($BD79,TAB!$1:$1,0)-7,FALSE),"")</f>
        <v/>
      </c>
      <c r="BJ79" s="15" t="str">
        <f>IFERROR(VLOOKUP($G79,TAB!$J:$BB,MATCH($BD79,TAB!$1:$1,0)-6,FALSE),"")</f>
        <v/>
      </c>
      <c r="BK79" s="15" t="str">
        <f t="shared" si="51"/>
        <v/>
      </c>
      <c r="BL79" s="14" t="str">
        <f>IFERROR(VLOOKUP(BK79,INSTRUCTION!$I$1:$J$101,2),"")</f>
        <v/>
      </c>
      <c r="BM79" s="15" t="str">
        <f t="shared" si="38"/>
        <v/>
      </c>
      <c r="BN79" s="15" t="str">
        <f t="shared" si="52"/>
        <v/>
      </c>
      <c r="BO79" s="15" t="str">
        <f>IFERROR(SUMPRODUCT(LARGE((J79,S79,AC79,AM79,AW79,BG79),{1,2,3,4,5})),"")</f>
        <v/>
      </c>
      <c r="BP79" s="15" t="str">
        <f>IFERROR(SUMPRODUCT(LARGE((K79,U79,AE79,AO79,AY79,BI79),{1,2,3,4,5})),"")</f>
        <v/>
      </c>
      <c r="BQ79" s="15" t="str">
        <f>IF(BP79=0,"N.A.",IFERROR(SUMPRODUCT(LARGE((N79,W79,AG79,AQ79,BA79,BK79),{1,2,3,4,5})),""))</f>
        <v/>
      </c>
      <c r="BR79" s="15" t="str">
        <f t="shared" si="53"/>
        <v/>
      </c>
      <c r="BS79" s="15" t="str">
        <f t="shared" si="54"/>
        <v/>
      </c>
      <c r="BT79" s="15" t="str">
        <f t="shared" si="55"/>
        <v>N.A.</v>
      </c>
      <c r="BU79" s="15" t="str">
        <f t="shared" si="56"/>
        <v>N.A.</v>
      </c>
      <c r="BV79" s="15" t="str">
        <f t="shared" si="57"/>
        <v>N.A.</v>
      </c>
      <c r="BW79" s="34" t="str">
        <f t="shared" si="58"/>
        <v>N.A.</v>
      </c>
      <c r="BX79" s="15" t="str">
        <f t="shared" si="59"/>
        <v>N.A.</v>
      </c>
      <c r="BY79" s="15" t="str">
        <f t="shared" si="60"/>
        <v>N.A.</v>
      </c>
      <c r="BZ79" s="15" t="str">
        <f t="shared" si="63"/>
        <v>FAILED</v>
      </c>
      <c r="CA79" s="20" t="str">
        <f t="shared" si="61"/>
        <v/>
      </c>
      <c r="CB79" s="16">
        <f t="shared" si="62"/>
        <v>0</v>
      </c>
    </row>
    <row r="80" spans="1:80" x14ac:dyDescent="0.3">
      <c r="A80" s="49">
        <v>78</v>
      </c>
      <c r="B80" s="15">
        <f>TAB!A80</f>
        <v>0</v>
      </c>
      <c r="C80" s="15">
        <f>TAB!B80</f>
        <v>0</v>
      </c>
      <c r="D80" s="14" t="str">
        <f>IF(C80=0,"",TAB!C80)</f>
        <v/>
      </c>
      <c r="E80" s="14" t="str">
        <f>IF(C80=0,"",TAB!D80)</f>
        <v/>
      </c>
      <c r="F80" s="36" t="str">
        <f>IF(C80=0,"",TAB!E80)</f>
        <v/>
      </c>
      <c r="G80" s="14" t="str">
        <f>IF(C80=0,"",TAB!J80)</f>
        <v/>
      </c>
      <c r="H80" s="15" t="str">
        <f t="shared" si="39"/>
        <v/>
      </c>
      <c r="I80" s="15" t="str">
        <f t="shared" si="64"/>
        <v/>
      </c>
      <c r="J80" s="15" t="str">
        <f>IFERROR(VLOOKUP($G80,TAB!$J:$BB,2,FALSE),"")</f>
        <v/>
      </c>
      <c r="K80" s="15" t="str">
        <f>IF(J80="AB",IFERROR(VLOOKUP($G80,TAB!$J:$BB,3,FALSE),""),"NA")</f>
        <v>NA</v>
      </c>
      <c r="L80" s="15" t="str">
        <f>IFERROR(VLOOKUP($G80,TAB!$J:$BB,4,FALSE),"")</f>
        <v/>
      </c>
      <c r="M80" s="15" t="str">
        <f>IFERROR(VLOOKUP($G80,TAB!$J:$BB,5,FALSE),"")</f>
        <v/>
      </c>
      <c r="N80" s="15" t="str">
        <f t="shared" si="40"/>
        <v/>
      </c>
      <c r="O80" s="14" t="str">
        <f>IFERROR(VLOOKUP(N80,INSTRUCTION!$I$1:$J$101,2),"")</f>
        <v/>
      </c>
      <c r="P80" s="15" t="str">
        <f t="shared" si="33"/>
        <v/>
      </c>
      <c r="Q80" s="15" t="str">
        <f t="shared" si="41"/>
        <v/>
      </c>
      <c r="R80" s="15" t="str">
        <f t="shared" si="42"/>
        <v/>
      </c>
      <c r="S80" s="15" t="str">
        <f>IFERROR(VLOOKUP($G80,TAB!$J:$BB,6,FALSE),"")</f>
        <v/>
      </c>
      <c r="T80" s="15" t="str">
        <f>IF(S80="AB",IFERROR(VLOOKUP($G80,TAB!$J:$BB,7,FALSE),""),"NA")</f>
        <v>NA</v>
      </c>
      <c r="U80" s="15" t="str">
        <f>IFERROR(VLOOKUP($G80,TAB!$J:$BB,8,FALSE),"")</f>
        <v/>
      </c>
      <c r="V80" s="15" t="str">
        <f>IFERROR(VLOOKUP($G80,TAB!$J:$BB,9,FALSE),"")</f>
        <v/>
      </c>
      <c r="W80" s="15" t="str">
        <f t="shared" si="43"/>
        <v/>
      </c>
      <c r="X80" s="14" t="str">
        <f>IFERROR(VLOOKUP(W80,INSTRUCTION!$I$1:$J$101,2),"")</f>
        <v/>
      </c>
      <c r="Y80" s="15" t="str">
        <f t="shared" si="34"/>
        <v/>
      </c>
      <c r="Z80" s="14" t="str">
        <f>IF(C80=0,"",TAB!F80)</f>
        <v/>
      </c>
      <c r="AA80" s="15" t="str">
        <f>IFERROR(VLOOKUP(Z80,INSTRUCTION!$D$2:$E$18,2,FALSE),"")</f>
        <v/>
      </c>
      <c r="AB80" s="15" t="str">
        <f t="shared" si="44"/>
        <v/>
      </c>
      <c r="AC80" s="15" t="str">
        <f>IFERROR(VLOOKUP($G80,TAB!$J:$BB,MATCH($Z80,TAB!$1:$1,0)-9,FALSE),"")</f>
        <v/>
      </c>
      <c r="AD80" s="15" t="str">
        <f>IF(AC80="AB",IFERROR(VLOOKUP($G80,TAB!$J:$BB,MATCH($Z80,TAB!$1:$1,0)-8,FALSE),""),"NA")</f>
        <v>NA</v>
      </c>
      <c r="AE80" s="15" t="str">
        <f>IFERROR(VLOOKUP($G80,TAB!$J:$BB,MATCH($Z80,TAB!$1:$1,0)-7,FALSE),"")</f>
        <v/>
      </c>
      <c r="AF80" s="15" t="str">
        <f>IFERROR(VLOOKUP($G80,TAB!$J:$BB,MATCH($Z80,TAB!$1:$1,0)-6,FALSE),"")</f>
        <v/>
      </c>
      <c r="AG80" s="15" t="str">
        <f t="shared" si="45"/>
        <v/>
      </c>
      <c r="AH80" s="14" t="str">
        <f>IFERROR(VLOOKUP(AG80,INSTRUCTION!$I$1:$J$101,2),"")</f>
        <v/>
      </c>
      <c r="AI80" s="15" t="str">
        <f t="shared" si="35"/>
        <v/>
      </c>
      <c r="AJ80" s="15" t="str">
        <f>IF(C80=0,"",TAB!G80)</f>
        <v/>
      </c>
      <c r="AK80" s="15" t="str">
        <f>IFERROR(VLOOKUP(AJ80,INSTRUCTION!$D$2:$E$18,2,FALSE),"")</f>
        <v/>
      </c>
      <c r="AL80" s="15" t="str">
        <f t="shared" si="46"/>
        <v/>
      </c>
      <c r="AM80" s="15" t="str">
        <f>IFERROR(VLOOKUP($G80,TAB!$J:$BB,MATCH($AJ80,TAB!$1:$1,0)-9,FALSE),"")</f>
        <v/>
      </c>
      <c r="AN80" s="15" t="str">
        <f>IF(AM80="AB",IFERROR(VLOOKUP($G80,TAB!$J:$BB,MATCH($AJ80,TAB!$1:$1,0)-8,FALSE),""),"NA")</f>
        <v>NA</v>
      </c>
      <c r="AO80" s="15" t="str">
        <f>IFERROR(VLOOKUP($G80,TAB!$J:$BB,MATCH($AJ80,TAB!$1:$1,0)-7,FALSE),"")</f>
        <v/>
      </c>
      <c r="AP80" s="15" t="str">
        <f>IFERROR(VLOOKUP($G80,TAB!$J:$BB,MATCH($AJ80,TAB!$1:$1,0)-6,FALSE),"")</f>
        <v/>
      </c>
      <c r="AQ80" s="15" t="str">
        <f t="shared" si="47"/>
        <v/>
      </c>
      <c r="AR80" s="14" t="str">
        <f>IFERROR(VLOOKUP(AQ80,INSTRUCTION!$I$1:$J$101,2),"")</f>
        <v/>
      </c>
      <c r="AS80" s="15" t="str">
        <f t="shared" si="36"/>
        <v/>
      </c>
      <c r="AT80" s="15" t="str">
        <f>IF(C80=0,"",TAB!H80)</f>
        <v/>
      </c>
      <c r="AU80" s="15" t="str">
        <f>IFERROR(VLOOKUP(AT80,INSTRUCTION!$D$2:$E$18,2,FALSE),"")</f>
        <v/>
      </c>
      <c r="AV80" s="15" t="str">
        <f t="shared" si="48"/>
        <v/>
      </c>
      <c r="AW80" s="15" t="str">
        <f>IFERROR(VLOOKUP($G80,TAB!$J:$BB,MATCH($AT80,TAB!$1:$1,0)-9,FALSE),"")</f>
        <v/>
      </c>
      <c r="AX80" s="15" t="str">
        <f>IF(AW80="AB",IFERROR(VLOOKUP($G80,TAB!$J:$BB,MATCH($AT80,TAB!$1:$1,0)-8,FALSE),""),"NA")</f>
        <v>NA</v>
      </c>
      <c r="AY80" s="15" t="str">
        <f>IFERROR(VLOOKUP($G80,TAB!$J:$BB,MATCH($AT80,TAB!$1:$1,0)-7,FALSE),"")</f>
        <v/>
      </c>
      <c r="AZ80" s="15" t="str">
        <f>IFERROR(VLOOKUP($G80,TAB!$J:$BB,MATCH($AT80,TAB!$1:$1,0)-6,FALSE),"")</f>
        <v/>
      </c>
      <c r="BA80" s="15" t="str">
        <f t="shared" si="49"/>
        <v/>
      </c>
      <c r="BB80" s="14" t="str">
        <f>IFERROR(VLOOKUP(BA80,INSTRUCTION!$I$1:$J$101,2),"")</f>
        <v/>
      </c>
      <c r="BC80" s="15" t="str">
        <f t="shared" si="37"/>
        <v/>
      </c>
      <c r="BD80" s="15" t="str">
        <f>IF(C80=0,"",TAB!I80)</f>
        <v/>
      </c>
      <c r="BE80" s="15" t="str">
        <f>IFERROR(VLOOKUP(BD80,INSTRUCTION!$D$2:$E$18,2,FALSE),"")</f>
        <v/>
      </c>
      <c r="BF80" s="15" t="str">
        <f t="shared" si="50"/>
        <v/>
      </c>
      <c r="BG80" s="15" t="str">
        <f>IFERROR(VLOOKUP($G80,TAB!$J:$BB,MATCH($BD80,TAB!$1:$1,0)-9,FALSE),"")</f>
        <v/>
      </c>
      <c r="BH80" s="15" t="str">
        <f>IF(BG80="AB",IFERROR(VLOOKUP($G80,TAB!$J:$BB,MATCH($BD80,TAB!$1:$1,0)-8,FALSE),""),"NA")</f>
        <v>NA</v>
      </c>
      <c r="BI80" s="15" t="str">
        <f>IFERROR(VLOOKUP($G80,TAB!$J:$BB,MATCH($BD80,TAB!$1:$1,0)-7,FALSE),"")</f>
        <v/>
      </c>
      <c r="BJ80" s="15" t="str">
        <f>IFERROR(VLOOKUP($G80,TAB!$J:$BB,MATCH($BD80,TAB!$1:$1,0)-6,FALSE),"")</f>
        <v/>
      </c>
      <c r="BK80" s="15" t="str">
        <f t="shared" si="51"/>
        <v/>
      </c>
      <c r="BL80" s="14" t="str">
        <f>IFERROR(VLOOKUP(BK80,INSTRUCTION!$I$1:$J$101,2),"")</f>
        <v/>
      </c>
      <c r="BM80" s="15" t="str">
        <f t="shared" si="38"/>
        <v/>
      </c>
      <c r="BN80" s="15" t="str">
        <f t="shared" si="52"/>
        <v/>
      </c>
      <c r="BO80" s="15" t="str">
        <f>IFERROR(SUMPRODUCT(LARGE((J80,S80,AC80,AM80,AW80,BG80),{1,2,3,4,5})),"")</f>
        <v/>
      </c>
      <c r="BP80" s="15" t="str">
        <f>IFERROR(SUMPRODUCT(LARGE((K80,U80,AE80,AO80,AY80,BI80),{1,2,3,4,5})),"")</f>
        <v/>
      </c>
      <c r="BQ80" s="15" t="str">
        <f>IF(BP80=0,"N.A.",IFERROR(SUMPRODUCT(LARGE((N80,W80,AG80,AQ80,BA80,BK80),{1,2,3,4,5})),""))</f>
        <v/>
      </c>
      <c r="BR80" s="15" t="str">
        <f t="shared" si="53"/>
        <v/>
      </c>
      <c r="BS80" s="15" t="str">
        <f t="shared" si="54"/>
        <v/>
      </c>
      <c r="BT80" s="15" t="str">
        <f t="shared" si="55"/>
        <v>N.A.</v>
      </c>
      <c r="BU80" s="15" t="str">
        <f t="shared" si="56"/>
        <v>N.A.</v>
      </c>
      <c r="BV80" s="15" t="str">
        <f t="shared" si="57"/>
        <v>N.A.</v>
      </c>
      <c r="BW80" s="34" t="str">
        <f t="shared" si="58"/>
        <v>N.A.</v>
      </c>
      <c r="BX80" s="15" t="str">
        <f t="shared" si="59"/>
        <v>N.A.</v>
      </c>
      <c r="BY80" s="15" t="str">
        <f t="shared" si="60"/>
        <v>N.A.</v>
      </c>
      <c r="BZ80" s="15" t="str">
        <f t="shared" si="63"/>
        <v>FAILED</v>
      </c>
      <c r="CA80" s="20" t="str">
        <f t="shared" si="61"/>
        <v/>
      </c>
      <c r="CB80" s="16">
        <f t="shared" si="62"/>
        <v>0</v>
      </c>
    </row>
    <row r="81" spans="1:80" x14ac:dyDescent="0.3">
      <c r="A81" s="49">
        <v>79</v>
      </c>
      <c r="B81" s="15">
        <f>TAB!A81</f>
        <v>0</v>
      </c>
      <c r="C81" s="15">
        <f>TAB!B81</f>
        <v>0</v>
      </c>
      <c r="D81" s="14" t="str">
        <f>IF(C81=0,"",TAB!C81)</f>
        <v/>
      </c>
      <c r="E81" s="14" t="str">
        <f>IF(C81=0,"",TAB!D81)</f>
        <v/>
      </c>
      <c r="F81" s="36" t="str">
        <f>IF(C81=0,"",TAB!E81)</f>
        <v/>
      </c>
      <c r="G81" s="14" t="str">
        <f>IF(C81=0,"",TAB!J81)</f>
        <v/>
      </c>
      <c r="H81" s="15" t="str">
        <f t="shared" si="39"/>
        <v/>
      </c>
      <c r="I81" s="15" t="str">
        <f t="shared" si="64"/>
        <v/>
      </c>
      <c r="J81" s="15" t="str">
        <f>IFERROR(VLOOKUP($G81,TAB!$J:$BB,2,FALSE),"")</f>
        <v/>
      </c>
      <c r="K81" s="15" t="str">
        <f>IF(J81="AB",IFERROR(VLOOKUP($G81,TAB!$J:$BB,3,FALSE),""),"NA")</f>
        <v>NA</v>
      </c>
      <c r="L81" s="15" t="str">
        <f>IFERROR(VLOOKUP($G81,TAB!$J:$BB,4,FALSE),"")</f>
        <v/>
      </c>
      <c r="M81" s="15" t="str">
        <f>IFERROR(VLOOKUP($G81,TAB!$J:$BB,5,FALSE),"")</f>
        <v/>
      </c>
      <c r="N81" s="15" t="str">
        <f t="shared" si="40"/>
        <v/>
      </c>
      <c r="O81" s="14" t="str">
        <f>IFERROR(VLOOKUP(N81,INSTRUCTION!$I$1:$J$101,2),"")</f>
        <v/>
      </c>
      <c r="P81" s="15" t="str">
        <f t="shared" si="33"/>
        <v/>
      </c>
      <c r="Q81" s="15" t="str">
        <f t="shared" si="41"/>
        <v/>
      </c>
      <c r="R81" s="15" t="str">
        <f t="shared" si="42"/>
        <v/>
      </c>
      <c r="S81" s="15" t="str">
        <f>IFERROR(VLOOKUP($G81,TAB!$J:$BB,6,FALSE),"")</f>
        <v/>
      </c>
      <c r="T81" s="15" t="str">
        <f>IF(S81="AB",IFERROR(VLOOKUP($G81,TAB!$J:$BB,7,FALSE),""),"NA")</f>
        <v>NA</v>
      </c>
      <c r="U81" s="15" t="str">
        <f>IFERROR(VLOOKUP($G81,TAB!$J:$BB,8,FALSE),"")</f>
        <v/>
      </c>
      <c r="V81" s="15" t="str">
        <f>IFERROR(VLOOKUP($G81,TAB!$J:$BB,9,FALSE),"")</f>
        <v/>
      </c>
      <c r="W81" s="15" t="str">
        <f t="shared" si="43"/>
        <v/>
      </c>
      <c r="X81" s="14" t="str">
        <f>IFERROR(VLOOKUP(W81,INSTRUCTION!$I$1:$J$101,2),"")</f>
        <v/>
      </c>
      <c r="Y81" s="15" t="str">
        <f t="shared" si="34"/>
        <v/>
      </c>
      <c r="Z81" s="14" t="str">
        <f>IF(C81=0,"",TAB!F81)</f>
        <v/>
      </c>
      <c r="AA81" s="15" t="str">
        <f>IFERROR(VLOOKUP(Z81,INSTRUCTION!$D$2:$E$18,2,FALSE),"")</f>
        <v/>
      </c>
      <c r="AB81" s="15" t="str">
        <f t="shared" si="44"/>
        <v/>
      </c>
      <c r="AC81" s="15" t="str">
        <f>IFERROR(VLOOKUP($G81,TAB!$J:$BB,MATCH($Z81,TAB!$1:$1,0)-9,FALSE),"")</f>
        <v/>
      </c>
      <c r="AD81" s="15" t="str">
        <f>IF(AC81="AB",IFERROR(VLOOKUP($G81,TAB!$J:$BB,MATCH($Z81,TAB!$1:$1,0)-8,FALSE),""),"NA")</f>
        <v>NA</v>
      </c>
      <c r="AE81" s="15" t="str">
        <f>IFERROR(VLOOKUP($G81,TAB!$J:$BB,MATCH($Z81,TAB!$1:$1,0)-7,FALSE),"")</f>
        <v/>
      </c>
      <c r="AF81" s="15" t="str">
        <f>IFERROR(VLOOKUP($G81,TAB!$J:$BB,MATCH($Z81,TAB!$1:$1,0)-6,FALSE),"")</f>
        <v/>
      </c>
      <c r="AG81" s="15" t="str">
        <f t="shared" si="45"/>
        <v/>
      </c>
      <c r="AH81" s="14" t="str">
        <f>IFERROR(VLOOKUP(AG81,INSTRUCTION!$I$1:$J$101,2),"")</f>
        <v/>
      </c>
      <c r="AI81" s="15" t="str">
        <f t="shared" si="35"/>
        <v/>
      </c>
      <c r="AJ81" s="15" t="str">
        <f>IF(C81=0,"",TAB!G81)</f>
        <v/>
      </c>
      <c r="AK81" s="15" t="str">
        <f>IFERROR(VLOOKUP(AJ81,INSTRUCTION!$D$2:$E$18,2,FALSE),"")</f>
        <v/>
      </c>
      <c r="AL81" s="15" t="str">
        <f t="shared" si="46"/>
        <v/>
      </c>
      <c r="AM81" s="15" t="str">
        <f>IFERROR(VLOOKUP($G81,TAB!$J:$BB,MATCH($AJ81,TAB!$1:$1,0)-9,FALSE),"")</f>
        <v/>
      </c>
      <c r="AN81" s="15" t="str">
        <f>IF(AM81="AB",IFERROR(VLOOKUP($G81,TAB!$J:$BB,MATCH($AJ81,TAB!$1:$1,0)-8,FALSE),""),"NA")</f>
        <v>NA</v>
      </c>
      <c r="AO81" s="15" t="str">
        <f>IFERROR(VLOOKUP($G81,TAB!$J:$BB,MATCH($AJ81,TAB!$1:$1,0)-7,FALSE),"")</f>
        <v/>
      </c>
      <c r="AP81" s="15" t="str">
        <f>IFERROR(VLOOKUP($G81,TAB!$J:$BB,MATCH($AJ81,TAB!$1:$1,0)-6,FALSE),"")</f>
        <v/>
      </c>
      <c r="AQ81" s="15" t="str">
        <f t="shared" si="47"/>
        <v/>
      </c>
      <c r="AR81" s="14" t="str">
        <f>IFERROR(VLOOKUP(AQ81,INSTRUCTION!$I$1:$J$101,2),"")</f>
        <v/>
      </c>
      <c r="AS81" s="15" t="str">
        <f t="shared" si="36"/>
        <v/>
      </c>
      <c r="AT81" s="15" t="str">
        <f>IF(C81=0,"",TAB!H81)</f>
        <v/>
      </c>
      <c r="AU81" s="15" t="str">
        <f>IFERROR(VLOOKUP(AT81,INSTRUCTION!$D$2:$E$18,2,FALSE),"")</f>
        <v/>
      </c>
      <c r="AV81" s="15" t="str">
        <f t="shared" si="48"/>
        <v/>
      </c>
      <c r="AW81" s="15" t="str">
        <f>IFERROR(VLOOKUP($G81,TAB!$J:$BB,MATCH($AT81,TAB!$1:$1,0)-9,FALSE),"")</f>
        <v/>
      </c>
      <c r="AX81" s="15" t="str">
        <f>IF(AW81="AB",IFERROR(VLOOKUP($G81,TAB!$J:$BB,MATCH($AT81,TAB!$1:$1,0)-8,FALSE),""),"NA")</f>
        <v>NA</v>
      </c>
      <c r="AY81" s="15" t="str">
        <f>IFERROR(VLOOKUP($G81,TAB!$J:$BB,MATCH($AT81,TAB!$1:$1,0)-7,FALSE),"")</f>
        <v/>
      </c>
      <c r="AZ81" s="15" t="str">
        <f>IFERROR(VLOOKUP($G81,TAB!$J:$BB,MATCH($AT81,TAB!$1:$1,0)-6,FALSE),"")</f>
        <v/>
      </c>
      <c r="BA81" s="15" t="str">
        <f t="shared" si="49"/>
        <v/>
      </c>
      <c r="BB81" s="14" t="str">
        <f>IFERROR(VLOOKUP(BA81,INSTRUCTION!$I$1:$J$101,2),"")</f>
        <v/>
      </c>
      <c r="BC81" s="15" t="str">
        <f t="shared" si="37"/>
        <v/>
      </c>
      <c r="BD81" s="15" t="str">
        <f>IF(C81=0,"",TAB!I81)</f>
        <v/>
      </c>
      <c r="BE81" s="15" t="str">
        <f>IFERROR(VLOOKUP(BD81,INSTRUCTION!$D$2:$E$18,2,FALSE),"")</f>
        <v/>
      </c>
      <c r="BF81" s="15" t="str">
        <f t="shared" si="50"/>
        <v/>
      </c>
      <c r="BG81" s="15" t="str">
        <f>IFERROR(VLOOKUP($G81,TAB!$J:$BB,MATCH($BD81,TAB!$1:$1,0)-9,FALSE),"")</f>
        <v/>
      </c>
      <c r="BH81" s="15" t="str">
        <f>IF(BG81="AB",IFERROR(VLOOKUP($G81,TAB!$J:$BB,MATCH($BD81,TAB!$1:$1,0)-8,FALSE),""),"NA")</f>
        <v>NA</v>
      </c>
      <c r="BI81" s="15" t="str">
        <f>IFERROR(VLOOKUP($G81,TAB!$J:$BB,MATCH($BD81,TAB!$1:$1,0)-7,FALSE),"")</f>
        <v/>
      </c>
      <c r="BJ81" s="15" t="str">
        <f>IFERROR(VLOOKUP($G81,TAB!$J:$BB,MATCH($BD81,TAB!$1:$1,0)-6,FALSE),"")</f>
        <v/>
      </c>
      <c r="BK81" s="15" t="str">
        <f t="shared" si="51"/>
        <v/>
      </c>
      <c r="BL81" s="14" t="str">
        <f>IFERROR(VLOOKUP(BK81,INSTRUCTION!$I$1:$J$101,2),"")</f>
        <v/>
      </c>
      <c r="BM81" s="15" t="str">
        <f t="shared" si="38"/>
        <v/>
      </c>
      <c r="BN81" s="15" t="str">
        <f t="shared" si="52"/>
        <v/>
      </c>
      <c r="BO81" s="15" t="str">
        <f>IFERROR(SUMPRODUCT(LARGE((J81,S81,AC81,AM81,AW81,BG81),{1,2,3,4,5})),"")</f>
        <v/>
      </c>
      <c r="BP81" s="15" t="str">
        <f>IFERROR(SUMPRODUCT(LARGE((K81,U81,AE81,AO81,AY81,BI81),{1,2,3,4,5})),"")</f>
        <v/>
      </c>
      <c r="BQ81" s="15" t="str">
        <f>IF(BP81=0,"N.A.",IFERROR(SUMPRODUCT(LARGE((N81,W81,AG81,AQ81,BA81,BK81),{1,2,3,4,5})),""))</f>
        <v/>
      </c>
      <c r="BR81" s="15" t="str">
        <f t="shared" si="53"/>
        <v/>
      </c>
      <c r="BS81" s="15" t="str">
        <f t="shared" si="54"/>
        <v/>
      </c>
      <c r="BT81" s="15" t="str">
        <f t="shared" si="55"/>
        <v>N.A.</v>
      </c>
      <c r="BU81" s="15" t="str">
        <f t="shared" si="56"/>
        <v>N.A.</v>
      </c>
      <c r="BV81" s="15" t="str">
        <f t="shared" si="57"/>
        <v>N.A.</v>
      </c>
      <c r="BW81" s="34" t="str">
        <f t="shared" si="58"/>
        <v>N.A.</v>
      </c>
      <c r="BX81" s="15" t="str">
        <f t="shared" si="59"/>
        <v>N.A.</v>
      </c>
      <c r="BY81" s="15" t="str">
        <f t="shared" si="60"/>
        <v>N.A.</v>
      </c>
      <c r="BZ81" s="15" t="str">
        <f t="shared" si="63"/>
        <v>FAILED</v>
      </c>
      <c r="CA81" s="20" t="str">
        <f t="shared" si="61"/>
        <v/>
      </c>
      <c r="CB81" s="16">
        <f t="shared" si="62"/>
        <v>0</v>
      </c>
    </row>
    <row r="82" spans="1:80" x14ac:dyDescent="0.3">
      <c r="A82" s="49">
        <v>80</v>
      </c>
      <c r="B82" s="15">
        <f>TAB!A82</f>
        <v>0</v>
      </c>
      <c r="C82" s="15">
        <f>TAB!B82</f>
        <v>0</v>
      </c>
      <c r="D82" s="14" t="str">
        <f>IF(C82=0,"",TAB!C82)</f>
        <v/>
      </c>
      <c r="E82" s="14" t="str">
        <f>IF(C82=0,"",TAB!D82)</f>
        <v/>
      </c>
      <c r="F82" s="36" t="str">
        <f>IF(C82=0,"",TAB!E82)</f>
        <v/>
      </c>
      <c r="G82" s="14" t="str">
        <f>IF(C82=0,"",TAB!J82)</f>
        <v/>
      </c>
      <c r="H82" s="15" t="str">
        <f t="shared" si="39"/>
        <v/>
      </c>
      <c r="I82" s="15" t="str">
        <f t="shared" si="64"/>
        <v/>
      </c>
      <c r="J82" s="15" t="str">
        <f>IFERROR(VLOOKUP($G82,TAB!$J:$BB,2,FALSE),"")</f>
        <v/>
      </c>
      <c r="K82" s="15" t="str">
        <f>IF(J82="AB",IFERROR(VLOOKUP($G82,TAB!$J:$BB,3,FALSE),""),"NA")</f>
        <v>NA</v>
      </c>
      <c r="L82" s="15" t="str">
        <f>IFERROR(VLOOKUP($G82,TAB!$J:$BB,4,FALSE),"")</f>
        <v/>
      </c>
      <c r="M82" s="15" t="str">
        <f>IFERROR(VLOOKUP($G82,TAB!$J:$BB,5,FALSE),"")</f>
        <v/>
      </c>
      <c r="N82" s="15" t="str">
        <f t="shared" si="40"/>
        <v/>
      </c>
      <c r="O82" s="14" t="str">
        <f>IFERROR(VLOOKUP(N82,INSTRUCTION!$I$1:$J$101,2),"")</f>
        <v/>
      </c>
      <c r="P82" s="15" t="str">
        <f t="shared" si="33"/>
        <v/>
      </c>
      <c r="Q82" s="15" t="str">
        <f t="shared" si="41"/>
        <v/>
      </c>
      <c r="R82" s="15" t="str">
        <f t="shared" si="42"/>
        <v/>
      </c>
      <c r="S82" s="15" t="str">
        <f>IFERROR(VLOOKUP($G82,TAB!$J:$BB,6,FALSE),"")</f>
        <v/>
      </c>
      <c r="T82" s="15" t="str">
        <f>IF(S82="AB",IFERROR(VLOOKUP($G82,TAB!$J:$BB,7,FALSE),""),"NA")</f>
        <v>NA</v>
      </c>
      <c r="U82" s="15" t="str">
        <f>IFERROR(VLOOKUP($G82,TAB!$J:$BB,8,FALSE),"")</f>
        <v/>
      </c>
      <c r="V82" s="15" t="str">
        <f>IFERROR(VLOOKUP($G82,TAB!$J:$BB,9,FALSE),"")</f>
        <v/>
      </c>
      <c r="W82" s="15" t="str">
        <f t="shared" si="43"/>
        <v/>
      </c>
      <c r="X82" s="14" t="str">
        <f>IFERROR(VLOOKUP(W82,INSTRUCTION!$I$1:$J$101,2),"")</f>
        <v/>
      </c>
      <c r="Y82" s="15" t="str">
        <f t="shared" si="34"/>
        <v/>
      </c>
      <c r="Z82" s="14" t="str">
        <f>IF(C82=0,"",TAB!F82)</f>
        <v/>
      </c>
      <c r="AA82" s="15" t="str">
        <f>IFERROR(VLOOKUP(Z82,INSTRUCTION!$D$2:$E$18,2,FALSE),"")</f>
        <v/>
      </c>
      <c r="AB82" s="15" t="str">
        <f t="shared" si="44"/>
        <v/>
      </c>
      <c r="AC82" s="15" t="str">
        <f>IFERROR(VLOOKUP($G82,TAB!$J:$BB,MATCH($Z82,TAB!$1:$1,0)-9,FALSE),"")</f>
        <v/>
      </c>
      <c r="AD82" s="15" t="str">
        <f>IF(AC82="AB",IFERROR(VLOOKUP($G82,TAB!$J:$BB,MATCH($Z82,TAB!$1:$1,0)-8,FALSE),""),"NA")</f>
        <v>NA</v>
      </c>
      <c r="AE82" s="15" t="str">
        <f>IFERROR(VLOOKUP($G82,TAB!$J:$BB,MATCH($Z82,TAB!$1:$1,0)-7,FALSE),"")</f>
        <v/>
      </c>
      <c r="AF82" s="15" t="str">
        <f>IFERROR(VLOOKUP($G82,TAB!$J:$BB,MATCH($Z82,TAB!$1:$1,0)-6,FALSE),"")</f>
        <v/>
      </c>
      <c r="AG82" s="15" t="str">
        <f t="shared" si="45"/>
        <v/>
      </c>
      <c r="AH82" s="14" t="str">
        <f>IFERROR(VLOOKUP(AG82,INSTRUCTION!$I$1:$J$101,2),"")</f>
        <v/>
      </c>
      <c r="AI82" s="15" t="str">
        <f t="shared" si="35"/>
        <v/>
      </c>
      <c r="AJ82" s="15" t="str">
        <f>IF(C82=0,"",TAB!G82)</f>
        <v/>
      </c>
      <c r="AK82" s="15" t="str">
        <f>IFERROR(VLOOKUP(AJ82,INSTRUCTION!$D$2:$E$18,2,FALSE),"")</f>
        <v/>
      </c>
      <c r="AL82" s="15" t="str">
        <f t="shared" si="46"/>
        <v/>
      </c>
      <c r="AM82" s="15" t="str">
        <f>IFERROR(VLOOKUP($G82,TAB!$J:$BB,MATCH($AJ82,TAB!$1:$1,0)-9,FALSE),"")</f>
        <v/>
      </c>
      <c r="AN82" s="15" t="str">
        <f>IF(AM82="AB",IFERROR(VLOOKUP($G82,TAB!$J:$BB,MATCH($AJ82,TAB!$1:$1,0)-8,FALSE),""),"NA")</f>
        <v>NA</v>
      </c>
      <c r="AO82" s="15" t="str">
        <f>IFERROR(VLOOKUP($G82,TAB!$J:$BB,MATCH($AJ82,TAB!$1:$1,0)-7,FALSE),"")</f>
        <v/>
      </c>
      <c r="AP82" s="15" t="str">
        <f>IFERROR(VLOOKUP($G82,TAB!$J:$BB,MATCH($AJ82,TAB!$1:$1,0)-6,FALSE),"")</f>
        <v/>
      </c>
      <c r="AQ82" s="15" t="str">
        <f t="shared" si="47"/>
        <v/>
      </c>
      <c r="AR82" s="14" t="str">
        <f>IFERROR(VLOOKUP(AQ82,INSTRUCTION!$I$1:$J$101,2),"")</f>
        <v/>
      </c>
      <c r="AS82" s="15" t="str">
        <f t="shared" si="36"/>
        <v/>
      </c>
      <c r="AT82" s="15" t="str">
        <f>IF(C82=0,"",TAB!H82)</f>
        <v/>
      </c>
      <c r="AU82" s="15" t="str">
        <f>IFERROR(VLOOKUP(AT82,INSTRUCTION!$D$2:$E$18,2,FALSE),"")</f>
        <v/>
      </c>
      <c r="AV82" s="15" t="str">
        <f t="shared" si="48"/>
        <v/>
      </c>
      <c r="AW82" s="15" t="str">
        <f>IFERROR(VLOOKUP($G82,TAB!$J:$BB,MATCH($AT82,TAB!$1:$1,0)-9,FALSE),"")</f>
        <v/>
      </c>
      <c r="AX82" s="15" t="str">
        <f>IF(AW82="AB",IFERROR(VLOOKUP($G82,TAB!$J:$BB,MATCH($AT82,TAB!$1:$1,0)-8,FALSE),""),"NA")</f>
        <v>NA</v>
      </c>
      <c r="AY82" s="15" t="str">
        <f>IFERROR(VLOOKUP($G82,TAB!$J:$BB,MATCH($AT82,TAB!$1:$1,0)-7,FALSE),"")</f>
        <v/>
      </c>
      <c r="AZ82" s="15" t="str">
        <f>IFERROR(VLOOKUP($G82,TAB!$J:$BB,MATCH($AT82,TAB!$1:$1,0)-6,FALSE),"")</f>
        <v/>
      </c>
      <c r="BA82" s="15" t="str">
        <f t="shared" si="49"/>
        <v/>
      </c>
      <c r="BB82" s="14" t="str">
        <f>IFERROR(VLOOKUP(BA82,INSTRUCTION!$I$1:$J$101,2),"")</f>
        <v/>
      </c>
      <c r="BC82" s="15" t="str">
        <f t="shared" si="37"/>
        <v/>
      </c>
      <c r="BD82" s="15" t="str">
        <f>IF(C82=0,"",TAB!I82)</f>
        <v/>
      </c>
      <c r="BE82" s="15" t="str">
        <f>IFERROR(VLOOKUP(BD82,INSTRUCTION!$D$2:$E$18,2,FALSE),"")</f>
        <v/>
      </c>
      <c r="BF82" s="15" t="str">
        <f t="shared" si="50"/>
        <v/>
      </c>
      <c r="BG82" s="15" t="str">
        <f>IFERROR(VLOOKUP($G82,TAB!$J:$BB,MATCH($BD82,TAB!$1:$1,0)-9,FALSE),"")</f>
        <v/>
      </c>
      <c r="BH82" s="15" t="str">
        <f>IF(BG82="AB",IFERROR(VLOOKUP($G82,TAB!$J:$BB,MATCH($BD82,TAB!$1:$1,0)-8,FALSE),""),"NA")</f>
        <v>NA</v>
      </c>
      <c r="BI82" s="15" t="str">
        <f>IFERROR(VLOOKUP($G82,TAB!$J:$BB,MATCH($BD82,TAB!$1:$1,0)-7,FALSE),"")</f>
        <v/>
      </c>
      <c r="BJ82" s="15" t="str">
        <f>IFERROR(VLOOKUP($G82,TAB!$J:$BB,MATCH($BD82,TAB!$1:$1,0)-6,FALSE),"")</f>
        <v/>
      </c>
      <c r="BK82" s="15" t="str">
        <f t="shared" si="51"/>
        <v/>
      </c>
      <c r="BL82" s="14" t="str">
        <f>IFERROR(VLOOKUP(BK82,INSTRUCTION!$I$1:$J$101,2),"")</f>
        <v/>
      </c>
      <c r="BM82" s="15" t="str">
        <f t="shared" si="38"/>
        <v/>
      </c>
      <c r="BN82" s="15" t="str">
        <f t="shared" si="52"/>
        <v/>
      </c>
      <c r="BO82" s="15" t="str">
        <f>IFERROR(SUMPRODUCT(LARGE((J82,S82,AC82,AM82,AW82,BG82),{1,2,3,4,5})),"")</f>
        <v/>
      </c>
      <c r="BP82" s="15" t="str">
        <f>IFERROR(SUMPRODUCT(LARGE((K82,U82,AE82,AO82,AY82,BI82),{1,2,3,4,5})),"")</f>
        <v/>
      </c>
      <c r="BQ82" s="15" t="str">
        <f>IF(BP82=0,"N.A.",IFERROR(SUMPRODUCT(LARGE((N82,W82,AG82,AQ82,BA82,BK82),{1,2,3,4,5})),""))</f>
        <v/>
      </c>
      <c r="BR82" s="15" t="str">
        <f t="shared" si="53"/>
        <v/>
      </c>
      <c r="BS82" s="15" t="str">
        <f t="shared" si="54"/>
        <v/>
      </c>
      <c r="BT82" s="15" t="str">
        <f t="shared" si="55"/>
        <v>N.A.</v>
      </c>
      <c r="BU82" s="15" t="str">
        <f t="shared" si="56"/>
        <v>N.A.</v>
      </c>
      <c r="BV82" s="15" t="str">
        <f t="shared" si="57"/>
        <v>N.A.</v>
      </c>
      <c r="BW82" s="34" t="str">
        <f t="shared" si="58"/>
        <v>N.A.</v>
      </c>
      <c r="BX82" s="15" t="str">
        <f t="shared" si="59"/>
        <v>N.A.</v>
      </c>
      <c r="BY82" s="15" t="str">
        <f t="shared" si="60"/>
        <v>N.A.</v>
      </c>
      <c r="BZ82" s="15" t="str">
        <f t="shared" si="63"/>
        <v>FAILED</v>
      </c>
      <c r="CA82" s="20" t="str">
        <f t="shared" si="61"/>
        <v/>
      </c>
      <c r="CB82" s="16">
        <f t="shared" si="62"/>
        <v>0</v>
      </c>
    </row>
    <row r="83" spans="1:80" x14ac:dyDescent="0.3">
      <c r="A83" s="49">
        <v>81</v>
      </c>
      <c r="B83" s="15">
        <f>TAB!A83</f>
        <v>0</v>
      </c>
      <c r="C83" s="15">
        <f>TAB!B83</f>
        <v>0</v>
      </c>
      <c r="D83" s="14" t="str">
        <f>IF(C83=0,"",TAB!C83)</f>
        <v/>
      </c>
      <c r="E83" s="14" t="str">
        <f>IF(C83=0,"",TAB!D83)</f>
        <v/>
      </c>
      <c r="F83" s="36" t="str">
        <f>IF(C83=0,"",TAB!E83)</f>
        <v/>
      </c>
      <c r="G83" s="14" t="str">
        <f>IF(C83=0,"",TAB!J83)</f>
        <v/>
      </c>
      <c r="H83" s="15" t="str">
        <f t="shared" si="39"/>
        <v/>
      </c>
      <c r="I83" s="15" t="str">
        <f t="shared" si="64"/>
        <v/>
      </c>
      <c r="J83" s="15" t="str">
        <f>IFERROR(VLOOKUP($G83,TAB!$J:$BB,2,FALSE),"")</f>
        <v/>
      </c>
      <c r="K83" s="15" t="str">
        <f>IF(J83="AB",IFERROR(VLOOKUP($G83,TAB!$J:$BB,3,FALSE),""),"NA")</f>
        <v>NA</v>
      </c>
      <c r="L83" s="15" t="str">
        <f>IFERROR(VLOOKUP($G83,TAB!$J:$BB,4,FALSE),"")</f>
        <v/>
      </c>
      <c r="M83" s="15" t="str">
        <f>IFERROR(VLOOKUP($G83,TAB!$J:$BB,5,FALSE),"")</f>
        <v/>
      </c>
      <c r="N83" s="15" t="str">
        <f t="shared" si="40"/>
        <v/>
      </c>
      <c r="O83" s="14" t="str">
        <f>IFERROR(VLOOKUP(N83,INSTRUCTION!$I$1:$J$101,2),"")</f>
        <v/>
      </c>
      <c r="P83" s="15" t="str">
        <f t="shared" si="33"/>
        <v/>
      </c>
      <c r="Q83" s="15" t="str">
        <f t="shared" si="41"/>
        <v/>
      </c>
      <c r="R83" s="15" t="str">
        <f t="shared" si="42"/>
        <v/>
      </c>
      <c r="S83" s="15" t="str">
        <f>IFERROR(VLOOKUP($G83,TAB!$J:$BB,6,FALSE),"")</f>
        <v/>
      </c>
      <c r="T83" s="15" t="str">
        <f>IF(S83="AB",IFERROR(VLOOKUP($G83,TAB!$J:$BB,7,FALSE),""),"NA")</f>
        <v>NA</v>
      </c>
      <c r="U83" s="15" t="str">
        <f>IFERROR(VLOOKUP($G83,TAB!$J:$BB,8,FALSE),"")</f>
        <v/>
      </c>
      <c r="V83" s="15" t="str">
        <f>IFERROR(VLOOKUP($G83,TAB!$J:$BB,9,FALSE),"")</f>
        <v/>
      </c>
      <c r="W83" s="15" t="str">
        <f t="shared" si="43"/>
        <v/>
      </c>
      <c r="X83" s="14" t="str">
        <f>IFERROR(VLOOKUP(W83,INSTRUCTION!$I$1:$J$101,2),"")</f>
        <v/>
      </c>
      <c r="Y83" s="15" t="str">
        <f t="shared" si="34"/>
        <v/>
      </c>
      <c r="Z83" s="14" t="str">
        <f>IF(C83=0,"",TAB!F83)</f>
        <v/>
      </c>
      <c r="AA83" s="15" t="str">
        <f>IFERROR(VLOOKUP(Z83,INSTRUCTION!$D$2:$E$18,2,FALSE),"")</f>
        <v/>
      </c>
      <c r="AB83" s="15" t="str">
        <f t="shared" si="44"/>
        <v/>
      </c>
      <c r="AC83" s="15" t="str">
        <f>IFERROR(VLOOKUP($G83,TAB!$J:$BB,MATCH($Z83,TAB!$1:$1,0)-9,FALSE),"")</f>
        <v/>
      </c>
      <c r="AD83" s="15" t="str">
        <f>IF(AC83="AB",IFERROR(VLOOKUP($G83,TAB!$J:$BB,MATCH($Z83,TAB!$1:$1,0)-8,FALSE),""),"NA")</f>
        <v>NA</v>
      </c>
      <c r="AE83" s="15" t="str">
        <f>IFERROR(VLOOKUP($G83,TAB!$J:$BB,MATCH($Z83,TAB!$1:$1,0)-7,FALSE),"")</f>
        <v/>
      </c>
      <c r="AF83" s="15" t="str">
        <f>IFERROR(VLOOKUP($G83,TAB!$J:$BB,MATCH($Z83,TAB!$1:$1,0)-6,FALSE),"")</f>
        <v/>
      </c>
      <c r="AG83" s="15" t="str">
        <f t="shared" si="45"/>
        <v/>
      </c>
      <c r="AH83" s="14" t="str">
        <f>IFERROR(VLOOKUP(AG83,INSTRUCTION!$I$1:$J$101,2),"")</f>
        <v/>
      </c>
      <c r="AI83" s="15" t="str">
        <f t="shared" si="35"/>
        <v/>
      </c>
      <c r="AJ83" s="15" t="str">
        <f>IF(C83=0,"",TAB!G83)</f>
        <v/>
      </c>
      <c r="AK83" s="15" t="str">
        <f>IFERROR(VLOOKUP(AJ83,INSTRUCTION!$D$2:$E$18,2,FALSE),"")</f>
        <v/>
      </c>
      <c r="AL83" s="15" t="str">
        <f t="shared" si="46"/>
        <v/>
      </c>
      <c r="AM83" s="15" t="str">
        <f>IFERROR(VLOOKUP($G83,TAB!$J:$BB,MATCH($AJ83,TAB!$1:$1,0)-9,FALSE),"")</f>
        <v/>
      </c>
      <c r="AN83" s="15" t="str">
        <f>IF(AM83="AB",IFERROR(VLOOKUP($G83,TAB!$J:$BB,MATCH($AJ83,TAB!$1:$1,0)-8,FALSE),""),"NA")</f>
        <v>NA</v>
      </c>
      <c r="AO83" s="15" t="str">
        <f>IFERROR(VLOOKUP($G83,TAB!$J:$BB,MATCH($AJ83,TAB!$1:$1,0)-7,FALSE),"")</f>
        <v/>
      </c>
      <c r="AP83" s="15" t="str">
        <f>IFERROR(VLOOKUP($G83,TAB!$J:$BB,MATCH($AJ83,TAB!$1:$1,0)-6,FALSE),"")</f>
        <v/>
      </c>
      <c r="AQ83" s="15" t="str">
        <f t="shared" si="47"/>
        <v/>
      </c>
      <c r="AR83" s="14" t="str">
        <f>IFERROR(VLOOKUP(AQ83,INSTRUCTION!$I$1:$J$101,2),"")</f>
        <v/>
      </c>
      <c r="AS83" s="15" t="str">
        <f t="shared" si="36"/>
        <v/>
      </c>
      <c r="AT83" s="15" t="str">
        <f>IF(C83=0,"",TAB!H83)</f>
        <v/>
      </c>
      <c r="AU83" s="15" t="str">
        <f>IFERROR(VLOOKUP(AT83,INSTRUCTION!$D$2:$E$18,2,FALSE),"")</f>
        <v/>
      </c>
      <c r="AV83" s="15" t="str">
        <f t="shared" si="48"/>
        <v/>
      </c>
      <c r="AW83" s="15" t="str">
        <f>IFERROR(VLOOKUP($G83,TAB!$J:$BB,MATCH($AT83,TAB!$1:$1,0)-9,FALSE),"")</f>
        <v/>
      </c>
      <c r="AX83" s="15" t="str">
        <f>IF(AW83="AB",IFERROR(VLOOKUP($G83,TAB!$J:$BB,MATCH($AT83,TAB!$1:$1,0)-8,FALSE),""),"NA")</f>
        <v>NA</v>
      </c>
      <c r="AY83" s="15" t="str">
        <f>IFERROR(VLOOKUP($G83,TAB!$J:$BB,MATCH($AT83,TAB!$1:$1,0)-7,FALSE),"")</f>
        <v/>
      </c>
      <c r="AZ83" s="15" t="str">
        <f>IFERROR(VLOOKUP($G83,TAB!$J:$BB,MATCH($AT83,TAB!$1:$1,0)-6,FALSE),"")</f>
        <v/>
      </c>
      <c r="BA83" s="15" t="str">
        <f t="shared" si="49"/>
        <v/>
      </c>
      <c r="BB83" s="14" t="str">
        <f>IFERROR(VLOOKUP(BA83,INSTRUCTION!$I$1:$J$101,2),"")</f>
        <v/>
      </c>
      <c r="BC83" s="15" t="str">
        <f t="shared" si="37"/>
        <v/>
      </c>
      <c r="BD83" s="15" t="str">
        <f>IF(C83=0,"",TAB!I83)</f>
        <v/>
      </c>
      <c r="BE83" s="15" t="str">
        <f>IFERROR(VLOOKUP(BD83,INSTRUCTION!$D$2:$E$18,2,FALSE),"")</f>
        <v/>
      </c>
      <c r="BF83" s="15" t="str">
        <f t="shared" si="50"/>
        <v/>
      </c>
      <c r="BG83" s="15" t="str">
        <f>IFERROR(VLOOKUP($G83,TAB!$J:$BB,MATCH($BD83,TAB!$1:$1,0)-9,FALSE),"")</f>
        <v/>
      </c>
      <c r="BH83" s="15" t="str">
        <f>IF(BG83="AB",IFERROR(VLOOKUP($G83,TAB!$J:$BB,MATCH($BD83,TAB!$1:$1,0)-8,FALSE),""),"NA")</f>
        <v>NA</v>
      </c>
      <c r="BI83" s="15" t="str">
        <f>IFERROR(VLOOKUP($G83,TAB!$J:$BB,MATCH($BD83,TAB!$1:$1,0)-7,FALSE),"")</f>
        <v/>
      </c>
      <c r="BJ83" s="15" t="str">
        <f>IFERROR(VLOOKUP($G83,TAB!$J:$BB,MATCH($BD83,TAB!$1:$1,0)-6,FALSE),"")</f>
        <v/>
      </c>
      <c r="BK83" s="15" t="str">
        <f t="shared" si="51"/>
        <v/>
      </c>
      <c r="BL83" s="14" t="str">
        <f>IFERROR(VLOOKUP(BK83,INSTRUCTION!$I$1:$J$101,2),"")</f>
        <v/>
      </c>
      <c r="BM83" s="15" t="str">
        <f t="shared" si="38"/>
        <v/>
      </c>
      <c r="BN83" s="15" t="str">
        <f t="shared" si="52"/>
        <v/>
      </c>
      <c r="BO83" s="15" t="str">
        <f>IFERROR(SUMPRODUCT(LARGE((J83,S83,AC83,AM83,AW83,BG83),{1,2,3,4,5})),"")</f>
        <v/>
      </c>
      <c r="BP83" s="15" t="str">
        <f>IFERROR(SUMPRODUCT(LARGE((K83,U83,AE83,AO83,AY83,BI83),{1,2,3,4,5})),"")</f>
        <v/>
      </c>
      <c r="BQ83" s="15" t="str">
        <f>IF(BP83=0,"N.A.",IFERROR(SUMPRODUCT(LARGE((N83,W83,AG83,AQ83,BA83,BK83),{1,2,3,4,5})),""))</f>
        <v/>
      </c>
      <c r="BR83" s="15" t="str">
        <f t="shared" si="53"/>
        <v/>
      </c>
      <c r="BS83" s="15" t="str">
        <f t="shared" si="54"/>
        <v/>
      </c>
      <c r="BT83" s="15" t="str">
        <f t="shared" si="55"/>
        <v>N.A.</v>
      </c>
      <c r="BU83" s="15" t="str">
        <f t="shared" si="56"/>
        <v>N.A.</v>
      </c>
      <c r="BV83" s="15" t="str">
        <f t="shared" si="57"/>
        <v>N.A.</v>
      </c>
      <c r="BW83" s="34" t="str">
        <f t="shared" si="58"/>
        <v>N.A.</v>
      </c>
      <c r="BX83" s="15" t="str">
        <f t="shared" si="59"/>
        <v>N.A.</v>
      </c>
      <c r="BY83" s="15" t="str">
        <f t="shared" si="60"/>
        <v>N.A.</v>
      </c>
      <c r="BZ83" s="15" t="str">
        <f t="shared" si="63"/>
        <v>FAILED</v>
      </c>
      <c r="CA83" s="20" t="str">
        <f t="shared" si="61"/>
        <v/>
      </c>
      <c r="CB83" s="16">
        <f t="shared" si="62"/>
        <v>0</v>
      </c>
    </row>
    <row r="84" spans="1:80" x14ac:dyDescent="0.3">
      <c r="A84" s="49">
        <v>82</v>
      </c>
      <c r="B84" s="15">
        <f>TAB!A84</f>
        <v>0</v>
      </c>
      <c r="C84" s="15">
        <f>TAB!B84</f>
        <v>0</v>
      </c>
      <c r="D84" s="14" t="str">
        <f>IF(C84=0,"",TAB!C84)</f>
        <v/>
      </c>
      <c r="E84" s="14" t="str">
        <f>IF(C84=0,"",TAB!D84)</f>
        <v/>
      </c>
      <c r="F84" s="36" t="str">
        <f>IF(C84=0,"",TAB!E84)</f>
        <v/>
      </c>
      <c r="G84" s="14" t="str">
        <f>IF(C84=0,"",TAB!J84)</f>
        <v/>
      </c>
      <c r="H84" s="15" t="str">
        <f t="shared" si="39"/>
        <v/>
      </c>
      <c r="I84" s="15" t="str">
        <f t="shared" si="64"/>
        <v/>
      </c>
      <c r="J84" s="15" t="str">
        <f>IFERROR(VLOOKUP($G84,TAB!$J:$BB,2,FALSE),"")</f>
        <v/>
      </c>
      <c r="K84" s="15" t="str">
        <f>IF(J84="AB",IFERROR(VLOOKUP($G84,TAB!$J:$BB,3,FALSE),""),"NA")</f>
        <v>NA</v>
      </c>
      <c r="L84" s="15" t="str">
        <f>IFERROR(VLOOKUP($G84,TAB!$J:$BB,4,FALSE),"")</f>
        <v/>
      </c>
      <c r="M84" s="15" t="str">
        <f>IFERROR(VLOOKUP($G84,TAB!$J:$BB,5,FALSE),"")</f>
        <v/>
      </c>
      <c r="N84" s="15" t="str">
        <f t="shared" si="40"/>
        <v/>
      </c>
      <c r="O84" s="14" t="str">
        <f>IFERROR(VLOOKUP(N84,INSTRUCTION!$I$1:$J$101,2),"")</f>
        <v/>
      </c>
      <c r="P84" s="15" t="str">
        <f t="shared" si="33"/>
        <v/>
      </c>
      <c r="Q84" s="15" t="str">
        <f t="shared" si="41"/>
        <v/>
      </c>
      <c r="R84" s="15" t="str">
        <f t="shared" si="42"/>
        <v/>
      </c>
      <c r="S84" s="15" t="str">
        <f>IFERROR(VLOOKUP($G84,TAB!$J:$BB,6,FALSE),"")</f>
        <v/>
      </c>
      <c r="T84" s="15" t="str">
        <f>IF(S84="AB",IFERROR(VLOOKUP($G84,TAB!$J:$BB,7,FALSE),""),"NA")</f>
        <v>NA</v>
      </c>
      <c r="U84" s="15" t="str">
        <f>IFERROR(VLOOKUP($G84,TAB!$J:$BB,8,FALSE),"")</f>
        <v/>
      </c>
      <c r="V84" s="15" t="str">
        <f>IFERROR(VLOOKUP($G84,TAB!$J:$BB,9,FALSE),"")</f>
        <v/>
      </c>
      <c r="W84" s="15" t="str">
        <f t="shared" si="43"/>
        <v/>
      </c>
      <c r="X84" s="14" t="str">
        <f>IFERROR(VLOOKUP(W84,INSTRUCTION!$I$1:$J$101,2),"")</f>
        <v/>
      </c>
      <c r="Y84" s="15" t="str">
        <f t="shared" si="34"/>
        <v/>
      </c>
      <c r="Z84" s="14" t="str">
        <f>IF(C84=0,"",TAB!F84)</f>
        <v/>
      </c>
      <c r="AA84" s="15" t="str">
        <f>IFERROR(VLOOKUP(Z84,INSTRUCTION!$D$2:$E$18,2,FALSE),"")</f>
        <v/>
      </c>
      <c r="AB84" s="15" t="str">
        <f t="shared" si="44"/>
        <v/>
      </c>
      <c r="AC84" s="15" t="str">
        <f>IFERROR(VLOOKUP($G84,TAB!$J:$BB,MATCH($Z84,TAB!$1:$1,0)-9,FALSE),"")</f>
        <v/>
      </c>
      <c r="AD84" s="15" t="str">
        <f>IF(AC84="AB",IFERROR(VLOOKUP($G84,TAB!$J:$BB,MATCH($Z84,TAB!$1:$1,0)-8,FALSE),""),"NA")</f>
        <v>NA</v>
      </c>
      <c r="AE84" s="15" t="str">
        <f>IFERROR(VLOOKUP($G84,TAB!$J:$BB,MATCH($Z84,TAB!$1:$1,0)-7,FALSE),"")</f>
        <v/>
      </c>
      <c r="AF84" s="15" t="str">
        <f>IFERROR(VLOOKUP($G84,TAB!$J:$BB,MATCH($Z84,TAB!$1:$1,0)-6,FALSE),"")</f>
        <v/>
      </c>
      <c r="AG84" s="15" t="str">
        <f t="shared" si="45"/>
        <v/>
      </c>
      <c r="AH84" s="14" t="str">
        <f>IFERROR(VLOOKUP(AG84,INSTRUCTION!$I$1:$J$101,2),"")</f>
        <v/>
      </c>
      <c r="AI84" s="15" t="str">
        <f t="shared" si="35"/>
        <v/>
      </c>
      <c r="AJ84" s="15" t="str">
        <f>IF(C84=0,"",TAB!G84)</f>
        <v/>
      </c>
      <c r="AK84" s="15" t="str">
        <f>IFERROR(VLOOKUP(AJ84,INSTRUCTION!$D$2:$E$18,2,FALSE),"")</f>
        <v/>
      </c>
      <c r="AL84" s="15" t="str">
        <f t="shared" si="46"/>
        <v/>
      </c>
      <c r="AM84" s="15" t="str">
        <f>IFERROR(VLOOKUP($G84,TAB!$J:$BB,MATCH($AJ84,TAB!$1:$1,0)-9,FALSE),"")</f>
        <v/>
      </c>
      <c r="AN84" s="15" t="str">
        <f>IF(AM84="AB",IFERROR(VLOOKUP($G84,TAB!$J:$BB,MATCH($AJ84,TAB!$1:$1,0)-8,FALSE),""),"NA")</f>
        <v>NA</v>
      </c>
      <c r="AO84" s="15" t="str">
        <f>IFERROR(VLOOKUP($G84,TAB!$J:$BB,MATCH($AJ84,TAB!$1:$1,0)-7,FALSE),"")</f>
        <v/>
      </c>
      <c r="AP84" s="15" t="str">
        <f>IFERROR(VLOOKUP($G84,TAB!$J:$BB,MATCH($AJ84,TAB!$1:$1,0)-6,FALSE),"")</f>
        <v/>
      </c>
      <c r="AQ84" s="15" t="str">
        <f t="shared" si="47"/>
        <v/>
      </c>
      <c r="AR84" s="14" t="str">
        <f>IFERROR(VLOOKUP(AQ84,INSTRUCTION!$I$1:$J$101,2),"")</f>
        <v/>
      </c>
      <c r="AS84" s="15" t="str">
        <f t="shared" si="36"/>
        <v/>
      </c>
      <c r="AT84" s="15" t="str">
        <f>IF(C84=0,"",TAB!H84)</f>
        <v/>
      </c>
      <c r="AU84" s="15" t="str">
        <f>IFERROR(VLOOKUP(AT84,INSTRUCTION!$D$2:$E$18,2,FALSE),"")</f>
        <v/>
      </c>
      <c r="AV84" s="15" t="str">
        <f t="shared" si="48"/>
        <v/>
      </c>
      <c r="AW84" s="15" t="str">
        <f>IFERROR(VLOOKUP($G84,TAB!$J:$BB,MATCH($AT84,TAB!$1:$1,0)-9,FALSE),"")</f>
        <v/>
      </c>
      <c r="AX84" s="15" t="str">
        <f>IF(AW84="AB",IFERROR(VLOOKUP($G84,TAB!$J:$BB,MATCH($AT84,TAB!$1:$1,0)-8,FALSE),""),"NA")</f>
        <v>NA</v>
      </c>
      <c r="AY84" s="15" t="str">
        <f>IFERROR(VLOOKUP($G84,TAB!$J:$BB,MATCH($AT84,TAB!$1:$1,0)-7,FALSE),"")</f>
        <v/>
      </c>
      <c r="AZ84" s="15" t="str">
        <f>IFERROR(VLOOKUP($G84,TAB!$J:$BB,MATCH($AT84,TAB!$1:$1,0)-6,FALSE),"")</f>
        <v/>
      </c>
      <c r="BA84" s="15" t="str">
        <f t="shared" si="49"/>
        <v/>
      </c>
      <c r="BB84" s="14" t="str">
        <f>IFERROR(VLOOKUP(BA84,INSTRUCTION!$I$1:$J$101,2),"")</f>
        <v/>
      </c>
      <c r="BC84" s="15" t="str">
        <f t="shared" si="37"/>
        <v/>
      </c>
      <c r="BD84" s="15" t="str">
        <f>IF(C84=0,"",TAB!I84)</f>
        <v/>
      </c>
      <c r="BE84" s="15" t="str">
        <f>IFERROR(VLOOKUP(BD84,INSTRUCTION!$D$2:$E$18,2,FALSE),"")</f>
        <v/>
      </c>
      <c r="BF84" s="15" t="str">
        <f t="shared" si="50"/>
        <v/>
      </c>
      <c r="BG84" s="15" t="str">
        <f>IFERROR(VLOOKUP($G84,TAB!$J:$BB,MATCH($BD84,TAB!$1:$1,0)-9,FALSE),"")</f>
        <v/>
      </c>
      <c r="BH84" s="15" t="str">
        <f>IF(BG84="AB",IFERROR(VLOOKUP($G84,TAB!$J:$BB,MATCH($BD84,TAB!$1:$1,0)-8,FALSE),""),"NA")</f>
        <v>NA</v>
      </c>
      <c r="BI84" s="15" t="str">
        <f>IFERROR(VLOOKUP($G84,TAB!$J:$BB,MATCH($BD84,TAB!$1:$1,0)-7,FALSE),"")</f>
        <v/>
      </c>
      <c r="BJ84" s="15" t="str">
        <f>IFERROR(VLOOKUP($G84,TAB!$J:$BB,MATCH($BD84,TAB!$1:$1,0)-6,FALSE),"")</f>
        <v/>
      </c>
      <c r="BK84" s="15" t="str">
        <f t="shared" si="51"/>
        <v/>
      </c>
      <c r="BL84" s="14" t="str">
        <f>IFERROR(VLOOKUP(BK84,INSTRUCTION!$I$1:$J$101,2),"")</f>
        <v/>
      </c>
      <c r="BM84" s="15" t="str">
        <f t="shared" si="38"/>
        <v/>
      </c>
      <c r="BN84" s="15" t="str">
        <f t="shared" si="52"/>
        <v/>
      </c>
      <c r="BO84" s="15" t="str">
        <f>IFERROR(SUMPRODUCT(LARGE((J84,S84,AC84,AM84,AW84,BG84),{1,2,3,4,5})),"")</f>
        <v/>
      </c>
      <c r="BP84" s="15" t="str">
        <f>IFERROR(SUMPRODUCT(LARGE((K84,U84,AE84,AO84,AY84,BI84),{1,2,3,4,5})),"")</f>
        <v/>
      </c>
      <c r="BQ84" s="15" t="str">
        <f>IF(BP84=0,"N.A.",IFERROR(SUMPRODUCT(LARGE((N84,W84,AG84,AQ84,BA84,BK84),{1,2,3,4,5})),""))</f>
        <v/>
      </c>
      <c r="BR84" s="15" t="str">
        <f t="shared" si="53"/>
        <v/>
      </c>
      <c r="BS84" s="15" t="str">
        <f t="shared" si="54"/>
        <v/>
      </c>
      <c r="BT84" s="15" t="str">
        <f t="shared" si="55"/>
        <v>N.A.</v>
      </c>
      <c r="BU84" s="15" t="str">
        <f t="shared" si="56"/>
        <v>N.A.</v>
      </c>
      <c r="BV84" s="15" t="str">
        <f t="shared" si="57"/>
        <v>N.A.</v>
      </c>
      <c r="BW84" s="34" t="str">
        <f t="shared" si="58"/>
        <v>N.A.</v>
      </c>
      <c r="BX84" s="15" t="str">
        <f t="shared" si="59"/>
        <v>N.A.</v>
      </c>
      <c r="BY84" s="15" t="str">
        <f t="shared" si="60"/>
        <v>N.A.</v>
      </c>
      <c r="BZ84" s="15" t="str">
        <f t="shared" si="63"/>
        <v>FAILED</v>
      </c>
      <c r="CA84" s="20" t="str">
        <f t="shared" si="61"/>
        <v/>
      </c>
      <c r="CB84" s="16">
        <f t="shared" si="62"/>
        <v>0</v>
      </c>
    </row>
    <row r="85" spans="1:80" x14ac:dyDescent="0.3">
      <c r="A85" s="49">
        <v>83</v>
      </c>
      <c r="B85" s="15">
        <f>TAB!A85</f>
        <v>0</v>
      </c>
      <c r="C85" s="15">
        <f>TAB!B85</f>
        <v>0</v>
      </c>
      <c r="D85" s="14" t="str">
        <f>IF(C85=0,"",TAB!C85)</f>
        <v/>
      </c>
      <c r="E85" s="14" t="str">
        <f>IF(C85=0,"",TAB!D85)</f>
        <v/>
      </c>
      <c r="F85" s="36" t="str">
        <f>IF(C85=0,"",TAB!E85)</f>
        <v/>
      </c>
      <c r="G85" s="14" t="str">
        <f>IF(C85=0,"",TAB!J85)</f>
        <v/>
      </c>
      <c r="H85" s="15" t="str">
        <f t="shared" si="39"/>
        <v/>
      </c>
      <c r="I85" s="15" t="str">
        <f t="shared" si="64"/>
        <v/>
      </c>
      <c r="J85" s="15" t="str">
        <f>IFERROR(VLOOKUP($G85,TAB!$J:$BB,2,FALSE),"")</f>
        <v/>
      </c>
      <c r="K85" s="15" t="str">
        <f>IF(J85="AB",IFERROR(VLOOKUP($G85,TAB!$J:$BB,3,FALSE),""),"NA")</f>
        <v>NA</v>
      </c>
      <c r="L85" s="15" t="str">
        <f>IFERROR(VLOOKUP($G85,TAB!$J:$BB,4,FALSE),"")</f>
        <v/>
      </c>
      <c r="M85" s="15" t="str">
        <f>IFERROR(VLOOKUP($G85,TAB!$J:$BB,5,FALSE),"")</f>
        <v/>
      </c>
      <c r="N85" s="15" t="str">
        <f t="shared" si="40"/>
        <v/>
      </c>
      <c r="O85" s="14" t="str">
        <f>IFERROR(VLOOKUP(N85,INSTRUCTION!$I$1:$J$101,2),"")</f>
        <v/>
      </c>
      <c r="P85" s="15" t="str">
        <f t="shared" si="33"/>
        <v/>
      </c>
      <c r="Q85" s="15" t="str">
        <f t="shared" si="41"/>
        <v/>
      </c>
      <c r="R85" s="15" t="str">
        <f t="shared" si="42"/>
        <v/>
      </c>
      <c r="S85" s="15" t="str">
        <f>IFERROR(VLOOKUP($G85,TAB!$J:$BB,6,FALSE),"")</f>
        <v/>
      </c>
      <c r="T85" s="15" t="str">
        <f>IF(S85="AB",IFERROR(VLOOKUP($G85,TAB!$J:$BB,7,FALSE),""),"NA")</f>
        <v>NA</v>
      </c>
      <c r="U85" s="15" t="str">
        <f>IFERROR(VLOOKUP($G85,TAB!$J:$BB,8,FALSE),"")</f>
        <v/>
      </c>
      <c r="V85" s="15" t="str">
        <f>IFERROR(VLOOKUP($G85,TAB!$J:$BB,9,FALSE),"")</f>
        <v/>
      </c>
      <c r="W85" s="15" t="str">
        <f t="shared" si="43"/>
        <v/>
      </c>
      <c r="X85" s="14" t="str">
        <f>IFERROR(VLOOKUP(W85,INSTRUCTION!$I$1:$J$101,2),"")</f>
        <v/>
      </c>
      <c r="Y85" s="15" t="str">
        <f t="shared" si="34"/>
        <v/>
      </c>
      <c r="Z85" s="14" t="str">
        <f>IF(C85=0,"",TAB!F85)</f>
        <v/>
      </c>
      <c r="AA85" s="15" t="str">
        <f>IFERROR(VLOOKUP(Z85,INSTRUCTION!$D$2:$E$18,2,FALSE),"")</f>
        <v/>
      </c>
      <c r="AB85" s="15" t="str">
        <f t="shared" si="44"/>
        <v/>
      </c>
      <c r="AC85" s="15" t="str">
        <f>IFERROR(VLOOKUP($G85,TAB!$J:$BB,MATCH($Z85,TAB!$1:$1,0)-9,FALSE),"")</f>
        <v/>
      </c>
      <c r="AD85" s="15" t="str">
        <f>IF(AC85="AB",IFERROR(VLOOKUP($G85,TAB!$J:$BB,MATCH($Z85,TAB!$1:$1,0)-8,FALSE),""),"NA")</f>
        <v>NA</v>
      </c>
      <c r="AE85" s="15" t="str">
        <f>IFERROR(VLOOKUP($G85,TAB!$J:$BB,MATCH($Z85,TAB!$1:$1,0)-7,FALSE),"")</f>
        <v/>
      </c>
      <c r="AF85" s="15" t="str">
        <f>IFERROR(VLOOKUP($G85,TAB!$J:$BB,MATCH($Z85,TAB!$1:$1,0)-6,FALSE),"")</f>
        <v/>
      </c>
      <c r="AG85" s="15" t="str">
        <f t="shared" si="45"/>
        <v/>
      </c>
      <c r="AH85" s="14" t="str">
        <f>IFERROR(VLOOKUP(AG85,INSTRUCTION!$I$1:$J$101,2),"")</f>
        <v/>
      </c>
      <c r="AI85" s="15" t="str">
        <f t="shared" si="35"/>
        <v/>
      </c>
      <c r="AJ85" s="15" t="str">
        <f>IF(C85=0,"",TAB!G85)</f>
        <v/>
      </c>
      <c r="AK85" s="15" t="str">
        <f>IFERROR(VLOOKUP(AJ85,INSTRUCTION!$D$2:$E$18,2,FALSE),"")</f>
        <v/>
      </c>
      <c r="AL85" s="15" t="str">
        <f t="shared" si="46"/>
        <v/>
      </c>
      <c r="AM85" s="15" t="str">
        <f>IFERROR(VLOOKUP($G85,TAB!$J:$BB,MATCH($AJ85,TAB!$1:$1,0)-9,FALSE),"")</f>
        <v/>
      </c>
      <c r="AN85" s="15" t="str">
        <f>IF(AM85="AB",IFERROR(VLOOKUP($G85,TAB!$J:$BB,MATCH($AJ85,TAB!$1:$1,0)-8,FALSE),""),"NA")</f>
        <v>NA</v>
      </c>
      <c r="AO85" s="15" t="str">
        <f>IFERROR(VLOOKUP($G85,TAB!$J:$BB,MATCH($AJ85,TAB!$1:$1,0)-7,FALSE),"")</f>
        <v/>
      </c>
      <c r="AP85" s="15" t="str">
        <f>IFERROR(VLOOKUP($G85,TAB!$J:$BB,MATCH($AJ85,TAB!$1:$1,0)-6,FALSE),"")</f>
        <v/>
      </c>
      <c r="AQ85" s="15" t="str">
        <f t="shared" si="47"/>
        <v/>
      </c>
      <c r="AR85" s="14" t="str">
        <f>IFERROR(VLOOKUP(AQ85,INSTRUCTION!$I$1:$J$101,2),"")</f>
        <v/>
      </c>
      <c r="AS85" s="15" t="str">
        <f t="shared" si="36"/>
        <v/>
      </c>
      <c r="AT85" s="15" t="str">
        <f>IF(C85=0,"",TAB!H85)</f>
        <v/>
      </c>
      <c r="AU85" s="15" t="str">
        <f>IFERROR(VLOOKUP(AT85,INSTRUCTION!$D$2:$E$18,2,FALSE),"")</f>
        <v/>
      </c>
      <c r="AV85" s="15" t="str">
        <f t="shared" si="48"/>
        <v/>
      </c>
      <c r="AW85" s="15" t="str">
        <f>IFERROR(VLOOKUP($G85,TAB!$J:$BB,MATCH($AT85,TAB!$1:$1,0)-9,FALSE),"")</f>
        <v/>
      </c>
      <c r="AX85" s="15" t="str">
        <f>IF(AW85="AB",IFERROR(VLOOKUP($G85,TAB!$J:$BB,MATCH($AT85,TAB!$1:$1,0)-8,FALSE),""),"NA")</f>
        <v>NA</v>
      </c>
      <c r="AY85" s="15" t="str">
        <f>IFERROR(VLOOKUP($G85,TAB!$J:$BB,MATCH($AT85,TAB!$1:$1,0)-7,FALSE),"")</f>
        <v/>
      </c>
      <c r="AZ85" s="15" t="str">
        <f>IFERROR(VLOOKUP($G85,TAB!$J:$BB,MATCH($AT85,TAB!$1:$1,0)-6,FALSE),"")</f>
        <v/>
      </c>
      <c r="BA85" s="15" t="str">
        <f t="shared" si="49"/>
        <v/>
      </c>
      <c r="BB85" s="14" t="str">
        <f>IFERROR(VLOOKUP(BA85,INSTRUCTION!$I$1:$J$101,2),"")</f>
        <v/>
      </c>
      <c r="BC85" s="15" t="str">
        <f t="shared" si="37"/>
        <v/>
      </c>
      <c r="BD85" s="15" t="str">
        <f>IF(C85=0,"",TAB!I85)</f>
        <v/>
      </c>
      <c r="BE85" s="15" t="str">
        <f>IFERROR(VLOOKUP(BD85,INSTRUCTION!$D$2:$E$18,2,FALSE),"")</f>
        <v/>
      </c>
      <c r="BF85" s="15" t="str">
        <f t="shared" si="50"/>
        <v/>
      </c>
      <c r="BG85" s="15" t="str">
        <f>IFERROR(VLOOKUP($G85,TAB!$J:$BB,MATCH($BD85,TAB!$1:$1,0)-9,FALSE),"")</f>
        <v/>
      </c>
      <c r="BH85" s="15" t="str">
        <f>IF(BG85="AB",IFERROR(VLOOKUP($G85,TAB!$J:$BB,MATCH($BD85,TAB!$1:$1,0)-8,FALSE),""),"NA")</f>
        <v>NA</v>
      </c>
      <c r="BI85" s="15" t="str">
        <f>IFERROR(VLOOKUP($G85,TAB!$J:$BB,MATCH($BD85,TAB!$1:$1,0)-7,FALSE),"")</f>
        <v/>
      </c>
      <c r="BJ85" s="15" t="str">
        <f>IFERROR(VLOOKUP($G85,TAB!$J:$BB,MATCH($BD85,TAB!$1:$1,0)-6,FALSE),"")</f>
        <v/>
      </c>
      <c r="BK85" s="15" t="str">
        <f t="shared" si="51"/>
        <v/>
      </c>
      <c r="BL85" s="14" t="str">
        <f>IFERROR(VLOOKUP(BK85,INSTRUCTION!$I$1:$J$101,2),"")</f>
        <v/>
      </c>
      <c r="BM85" s="15" t="str">
        <f t="shared" si="38"/>
        <v/>
      </c>
      <c r="BN85" s="15" t="str">
        <f t="shared" si="52"/>
        <v/>
      </c>
      <c r="BO85" s="15" t="str">
        <f>IFERROR(SUMPRODUCT(LARGE((J85,S85,AC85,AM85,AW85,BG85),{1,2,3,4,5})),"")</f>
        <v/>
      </c>
      <c r="BP85" s="15" t="str">
        <f>IFERROR(SUMPRODUCT(LARGE((K85,U85,AE85,AO85,AY85,BI85),{1,2,3,4,5})),"")</f>
        <v/>
      </c>
      <c r="BQ85" s="15" t="str">
        <f>IF(BP85=0,"N.A.",IFERROR(SUMPRODUCT(LARGE((N85,W85,AG85,AQ85,BA85,BK85),{1,2,3,4,5})),""))</f>
        <v/>
      </c>
      <c r="BR85" s="15" t="str">
        <f t="shared" si="53"/>
        <v/>
      </c>
      <c r="BS85" s="15" t="str">
        <f t="shared" si="54"/>
        <v/>
      </c>
      <c r="BT85" s="15" t="str">
        <f t="shared" si="55"/>
        <v>N.A.</v>
      </c>
      <c r="BU85" s="15" t="str">
        <f t="shared" si="56"/>
        <v>N.A.</v>
      </c>
      <c r="BV85" s="15" t="str">
        <f t="shared" si="57"/>
        <v>N.A.</v>
      </c>
      <c r="BW85" s="34" t="str">
        <f t="shared" si="58"/>
        <v>N.A.</v>
      </c>
      <c r="BX85" s="15" t="str">
        <f t="shared" si="59"/>
        <v>N.A.</v>
      </c>
      <c r="BY85" s="15" t="str">
        <f t="shared" si="60"/>
        <v>N.A.</v>
      </c>
      <c r="BZ85" s="15" t="str">
        <f t="shared" si="63"/>
        <v>FAILED</v>
      </c>
      <c r="CA85" s="20" t="str">
        <f t="shared" si="61"/>
        <v/>
      </c>
      <c r="CB85" s="16">
        <f t="shared" si="62"/>
        <v>0</v>
      </c>
    </row>
    <row r="86" spans="1:80" x14ac:dyDescent="0.3">
      <c r="A86" s="49">
        <v>84</v>
      </c>
      <c r="B86" s="15">
        <f>TAB!A86</f>
        <v>0</v>
      </c>
      <c r="C86" s="15">
        <f>TAB!B86</f>
        <v>0</v>
      </c>
      <c r="D86" s="14" t="str">
        <f>IF(C86=0,"",TAB!C86)</f>
        <v/>
      </c>
      <c r="E86" s="14" t="str">
        <f>IF(C86=0,"",TAB!D86)</f>
        <v/>
      </c>
      <c r="F86" s="36" t="str">
        <f>IF(C86=0,"",TAB!E86)</f>
        <v/>
      </c>
      <c r="G86" s="14" t="str">
        <f>IF(C86=0,"",TAB!J86)</f>
        <v/>
      </c>
      <c r="H86" s="15" t="str">
        <f t="shared" si="39"/>
        <v/>
      </c>
      <c r="I86" s="15" t="str">
        <f t="shared" si="64"/>
        <v/>
      </c>
      <c r="J86" s="15" t="str">
        <f>IFERROR(VLOOKUP($G86,TAB!$J:$BB,2,FALSE),"")</f>
        <v/>
      </c>
      <c r="K86" s="15" t="str">
        <f>IF(J86="AB",IFERROR(VLOOKUP($G86,TAB!$J:$BB,3,FALSE),""),"NA")</f>
        <v>NA</v>
      </c>
      <c r="L86" s="15" t="str">
        <f>IFERROR(VLOOKUP($G86,TAB!$J:$BB,4,FALSE),"")</f>
        <v/>
      </c>
      <c r="M86" s="15" t="str">
        <f>IFERROR(VLOOKUP($G86,TAB!$J:$BB,5,FALSE),"")</f>
        <v/>
      </c>
      <c r="N86" s="15" t="str">
        <f t="shared" si="40"/>
        <v/>
      </c>
      <c r="O86" s="14" t="str">
        <f>IFERROR(VLOOKUP(N86,INSTRUCTION!$I$1:$J$101,2),"")</f>
        <v/>
      </c>
      <c r="P86" s="15" t="str">
        <f t="shared" si="33"/>
        <v/>
      </c>
      <c r="Q86" s="15" t="str">
        <f t="shared" si="41"/>
        <v/>
      </c>
      <c r="R86" s="15" t="str">
        <f t="shared" si="42"/>
        <v/>
      </c>
      <c r="S86" s="15" t="str">
        <f>IFERROR(VLOOKUP($G86,TAB!$J:$BB,6,FALSE),"")</f>
        <v/>
      </c>
      <c r="T86" s="15" t="str">
        <f>IF(S86="AB",IFERROR(VLOOKUP($G86,TAB!$J:$BB,7,FALSE),""),"NA")</f>
        <v>NA</v>
      </c>
      <c r="U86" s="15" t="str">
        <f>IFERROR(VLOOKUP($G86,TAB!$J:$BB,8,FALSE),"")</f>
        <v/>
      </c>
      <c r="V86" s="15" t="str">
        <f>IFERROR(VLOOKUP($G86,TAB!$J:$BB,9,FALSE),"")</f>
        <v/>
      </c>
      <c r="W86" s="15" t="str">
        <f t="shared" si="43"/>
        <v/>
      </c>
      <c r="X86" s="14" t="str">
        <f>IFERROR(VLOOKUP(W86,INSTRUCTION!$I$1:$J$101,2),"")</f>
        <v/>
      </c>
      <c r="Y86" s="15" t="str">
        <f t="shared" si="34"/>
        <v/>
      </c>
      <c r="Z86" s="14" t="str">
        <f>IF(C86=0,"",TAB!F86)</f>
        <v/>
      </c>
      <c r="AA86" s="15" t="str">
        <f>IFERROR(VLOOKUP(Z86,INSTRUCTION!$D$2:$E$18,2,FALSE),"")</f>
        <v/>
      </c>
      <c r="AB86" s="15" t="str">
        <f t="shared" si="44"/>
        <v/>
      </c>
      <c r="AC86" s="15" t="str">
        <f>IFERROR(VLOOKUP($G86,TAB!$J:$BB,MATCH($Z86,TAB!$1:$1,0)-9,FALSE),"")</f>
        <v/>
      </c>
      <c r="AD86" s="15" t="str">
        <f>IF(AC86="AB",IFERROR(VLOOKUP($G86,TAB!$J:$BB,MATCH($Z86,TAB!$1:$1,0)-8,FALSE),""),"NA")</f>
        <v>NA</v>
      </c>
      <c r="AE86" s="15" t="str">
        <f>IFERROR(VLOOKUP($G86,TAB!$J:$BB,MATCH($Z86,TAB!$1:$1,0)-7,FALSE),"")</f>
        <v/>
      </c>
      <c r="AF86" s="15" t="str">
        <f>IFERROR(VLOOKUP($G86,TAB!$J:$BB,MATCH($Z86,TAB!$1:$1,0)-6,FALSE),"")</f>
        <v/>
      </c>
      <c r="AG86" s="15" t="str">
        <f t="shared" si="45"/>
        <v/>
      </c>
      <c r="AH86" s="14" t="str">
        <f>IFERROR(VLOOKUP(AG86,INSTRUCTION!$I$1:$J$101,2),"")</f>
        <v/>
      </c>
      <c r="AI86" s="15" t="str">
        <f t="shared" si="35"/>
        <v/>
      </c>
      <c r="AJ86" s="15" t="str">
        <f>IF(C86=0,"",TAB!G86)</f>
        <v/>
      </c>
      <c r="AK86" s="15" t="str">
        <f>IFERROR(VLOOKUP(AJ86,INSTRUCTION!$D$2:$E$18,2,FALSE),"")</f>
        <v/>
      </c>
      <c r="AL86" s="15" t="str">
        <f t="shared" si="46"/>
        <v/>
      </c>
      <c r="AM86" s="15" t="str">
        <f>IFERROR(VLOOKUP($G86,TAB!$J:$BB,MATCH($AJ86,TAB!$1:$1,0)-9,FALSE),"")</f>
        <v/>
      </c>
      <c r="AN86" s="15" t="str">
        <f>IF(AM86="AB",IFERROR(VLOOKUP($G86,TAB!$J:$BB,MATCH($AJ86,TAB!$1:$1,0)-8,FALSE),""),"NA")</f>
        <v>NA</v>
      </c>
      <c r="AO86" s="15" t="str">
        <f>IFERROR(VLOOKUP($G86,TAB!$J:$BB,MATCH($AJ86,TAB!$1:$1,0)-7,FALSE),"")</f>
        <v/>
      </c>
      <c r="AP86" s="15" t="str">
        <f>IFERROR(VLOOKUP($G86,TAB!$J:$BB,MATCH($AJ86,TAB!$1:$1,0)-6,FALSE),"")</f>
        <v/>
      </c>
      <c r="AQ86" s="15" t="str">
        <f t="shared" si="47"/>
        <v/>
      </c>
      <c r="AR86" s="14" t="str">
        <f>IFERROR(VLOOKUP(AQ86,INSTRUCTION!$I$1:$J$101,2),"")</f>
        <v/>
      </c>
      <c r="AS86" s="15" t="str">
        <f t="shared" si="36"/>
        <v/>
      </c>
      <c r="AT86" s="15" t="str">
        <f>IF(C86=0,"",TAB!H86)</f>
        <v/>
      </c>
      <c r="AU86" s="15" t="str">
        <f>IFERROR(VLOOKUP(AT86,INSTRUCTION!$D$2:$E$18,2,FALSE),"")</f>
        <v/>
      </c>
      <c r="AV86" s="15" t="str">
        <f t="shared" si="48"/>
        <v/>
      </c>
      <c r="AW86" s="15" t="str">
        <f>IFERROR(VLOOKUP($G86,TAB!$J:$BB,MATCH($AT86,TAB!$1:$1,0)-9,FALSE),"")</f>
        <v/>
      </c>
      <c r="AX86" s="15" t="str">
        <f>IF(AW86="AB",IFERROR(VLOOKUP($G86,TAB!$J:$BB,MATCH($AT86,TAB!$1:$1,0)-8,FALSE),""),"NA")</f>
        <v>NA</v>
      </c>
      <c r="AY86" s="15" t="str">
        <f>IFERROR(VLOOKUP($G86,TAB!$J:$BB,MATCH($AT86,TAB!$1:$1,0)-7,FALSE),"")</f>
        <v/>
      </c>
      <c r="AZ86" s="15" t="str">
        <f>IFERROR(VLOOKUP($G86,TAB!$J:$BB,MATCH($AT86,TAB!$1:$1,0)-6,FALSE),"")</f>
        <v/>
      </c>
      <c r="BA86" s="15" t="str">
        <f t="shared" si="49"/>
        <v/>
      </c>
      <c r="BB86" s="14" t="str">
        <f>IFERROR(VLOOKUP(BA86,INSTRUCTION!$I$1:$J$101,2),"")</f>
        <v/>
      </c>
      <c r="BC86" s="15" t="str">
        <f t="shared" si="37"/>
        <v/>
      </c>
      <c r="BD86" s="15" t="str">
        <f>IF(C86=0,"",TAB!I86)</f>
        <v/>
      </c>
      <c r="BE86" s="15" t="str">
        <f>IFERROR(VLOOKUP(BD86,INSTRUCTION!$D$2:$E$18,2,FALSE),"")</f>
        <v/>
      </c>
      <c r="BF86" s="15" t="str">
        <f t="shared" si="50"/>
        <v/>
      </c>
      <c r="BG86" s="15" t="str">
        <f>IFERROR(VLOOKUP($G86,TAB!$J:$BB,MATCH($BD86,TAB!$1:$1,0)-9,FALSE),"")</f>
        <v/>
      </c>
      <c r="BH86" s="15" t="str">
        <f>IF(BG86="AB",IFERROR(VLOOKUP($G86,TAB!$J:$BB,MATCH($BD86,TAB!$1:$1,0)-8,FALSE),""),"NA")</f>
        <v>NA</v>
      </c>
      <c r="BI86" s="15" t="str">
        <f>IFERROR(VLOOKUP($G86,TAB!$J:$BB,MATCH($BD86,TAB!$1:$1,0)-7,FALSE),"")</f>
        <v/>
      </c>
      <c r="BJ86" s="15" t="str">
        <f>IFERROR(VLOOKUP($G86,TAB!$J:$BB,MATCH($BD86,TAB!$1:$1,0)-6,FALSE),"")</f>
        <v/>
      </c>
      <c r="BK86" s="15" t="str">
        <f t="shared" si="51"/>
        <v/>
      </c>
      <c r="BL86" s="14" t="str">
        <f>IFERROR(VLOOKUP(BK86,INSTRUCTION!$I$1:$J$101,2),"")</f>
        <v/>
      </c>
      <c r="BM86" s="15" t="str">
        <f t="shared" si="38"/>
        <v/>
      </c>
      <c r="BN86" s="15" t="str">
        <f t="shared" si="52"/>
        <v/>
      </c>
      <c r="BO86" s="15" t="str">
        <f>IFERROR(SUMPRODUCT(LARGE((J86,S86,AC86,AM86,AW86,BG86),{1,2,3,4,5})),"")</f>
        <v/>
      </c>
      <c r="BP86" s="15" t="str">
        <f>IFERROR(SUMPRODUCT(LARGE((K86,U86,AE86,AO86,AY86,BI86),{1,2,3,4,5})),"")</f>
        <v/>
      </c>
      <c r="BQ86" s="15" t="str">
        <f>IF(BP86=0,"N.A.",IFERROR(SUMPRODUCT(LARGE((N86,W86,AG86,AQ86,BA86,BK86),{1,2,3,4,5})),""))</f>
        <v/>
      </c>
      <c r="BR86" s="15" t="str">
        <f t="shared" si="53"/>
        <v/>
      </c>
      <c r="BS86" s="15" t="str">
        <f t="shared" si="54"/>
        <v/>
      </c>
      <c r="BT86" s="15" t="str">
        <f t="shared" si="55"/>
        <v>N.A.</v>
      </c>
      <c r="BU86" s="15" t="str">
        <f t="shared" si="56"/>
        <v>N.A.</v>
      </c>
      <c r="BV86" s="15" t="str">
        <f t="shared" si="57"/>
        <v>N.A.</v>
      </c>
      <c r="BW86" s="34" t="str">
        <f t="shared" si="58"/>
        <v>N.A.</v>
      </c>
      <c r="BX86" s="15" t="str">
        <f t="shared" si="59"/>
        <v>N.A.</v>
      </c>
      <c r="BY86" s="15" t="str">
        <f t="shared" si="60"/>
        <v>N.A.</v>
      </c>
      <c r="BZ86" s="15" t="str">
        <f t="shared" si="63"/>
        <v>FAILED</v>
      </c>
      <c r="CA86" s="20" t="str">
        <f t="shared" si="61"/>
        <v/>
      </c>
      <c r="CB86" s="16">
        <f t="shared" si="62"/>
        <v>0</v>
      </c>
    </row>
    <row r="87" spans="1:80" x14ac:dyDescent="0.3">
      <c r="A87" s="49">
        <v>85</v>
      </c>
      <c r="B87" s="15">
        <f>TAB!A87</f>
        <v>0</v>
      </c>
      <c r="C87" s="15">
        <f>TAB!B87</f>
        <v>0</v>
      </c>
      <c r="D87" s="14" t="str">
        <f>IF(C87=0,"",TAB!C87)</f>
        <v/>
      </c>
      <c r="E87" s="14" t="str">
        <f>IF(C87=0,"",TAB!D87)</f>
        <v/>
      </c>
      <c r="F87" s="36" t="str">
        <f>IF(C87=0,"",TAB!E87)</f>
        <v/>
      </c>
      <c r="G87" s="14" t="str">
        <f>IF(C87=0,"",TAB!J87)</f>
        <v/>
      </c>
      <c r="H87" s="15" t="str">
        <f t="shared" si="39"/>
        <v/>
      </c>
      <c r="I87" s="15" t="str">
        <f t="shared" si="64"/>
        <v/>
      </c>
      <c r="J87" s="15" t="str">
        <f>IFERROR(VLOOKUP($G87,TAB!$J:$BB,2,FALSE),"")</f>
        <v/>
      </c>
      <c r="K87" s="15" t="str">
        <f>IF(J87="AB",IFERROR(VLOOKUP($G87,TAB!$J:$BB,3,FALSE),""),"NA")</f>
        <v>NA</v>
      </c>
      <c r="L87" s="15" t="str">
        <f>IFERROR(VLOOKUP($G87,TAB!$J:$BB,4,FALSE),"")</f>
        <v/>
      </c>
      <c r="M87" s="15" t="str">
        <f>IFERROR(VLOOKUP($G87,TAB!$J:$BB,5,FALSE),"")</f>
        <v/>
      </c>
      <c r="N87" s="15" t="str">
        <f t="shared" si="40"/>
        <v/>
      </c>
      <c r="O87" s="14" t="str">
        <f>IFERROR(VLOOKUP(N87,INSTRUCTION!$I$1:$J$101,2),"")</f>
        <v/>
      </c>
      <c r="P87" s="15" t="str">
        <f t="shared" si="33"/>
        <v/>
      </c>
      <c r="Q87" s="15" t="str">
        <f t="shared" si="41"/>
        <v/>
      </c>
      <c r="R87" s="15" t="str">
        <f t="shared" si="42"/>
        <v/>
      </c>
      <c r="S87" s="15" t="str">
        <f>IFERROR(VLOOKUP($G87,TAB!$J:$BB,6,FALSE),"")</f>
        <v/>
      </c>
      <c r="T87" s="15" t="str">
        <f>IF(S87="AB",IFERROR(VLOOKUP($G87,TAB!$J:$BB,7,FALSE),""),"NA")</f>
        <v>NA</v>
      </c>
      <c r="U87" s="15" t="str">
        <f>IFERROR(VLOOKUP($G87,TAB!$J:$BB,8,FALSE),"")</f>
        <v/>
      </c>
      <c r="V87" s="15" t="str">
        <f>IFERROR(VLOOKUP($G87,TAB!$J:$BB,9,FALSE),"")</f>
        <v/>
      </c>
      <c r="W87" s="15" t="str">
        <f t="shared" si="43"/>
        <v/>
      </c>
      <c r="X87" s="14" t="str">
        <f>IFERROR(VLOOKUP(W87,INSTRUCTION!$I$1:$J$101,2),"")</f>
        <v/>
      </c>
      <c r="Y87" s="15" t="str">
        <f t="shared" si="34"/>
        <v/>
      </c>
      <c r="Z87" s="14" t="str">
        <f>IF(C87=0,"",TAB!F87)</f>
        <v/>
      </c>
      <c r="AA87" s="15" t="str">
        <f>IFERROR(VLOOKUP(Z87,INSTRUCTION!$D$2:$E$18,2,FALSE),"")</f>
        <v/>
      </c>
      <c r="AB87" s="15" t="str">
        <f t="shared" si="44"/>
        <v/>
      </c>
      <c r="AC87" s="15" t="str">
        <f>IFERROR(VLOOKUP($G87,TAB!$J:$BB,MATCH($Z87,TAB!$1:$1,0)-9,FALSE),"")</f>
        <v/>
      </c>
      <c r="AD87" s="15" t="str">
        <f>IF(AC87="AB",IFERROR(VLOOKUP($G87,TAB!$J:$BB,MATCH($Z87,TAB!$1:$1,0)-8,FALSE),""),"NA")</f>
        <v>NA</v>
      </c>
      <c r="AE87" s="15" t="str">
        <f>IFERROR(VLOOKUP($G87,TAB!$J:$BB,MATCH($Z87,TAB!$1:$1,0)-7,FALSE),"")</f>
        <v/>
      </c>
      <c r="AF87" s="15" t="str">
        <f>IFERROR(VLOOKUP($G87,TAB!$J:$BB,MATCH($Z87,TAB!$1:$1,0)-6,FALSE),"")</f>
        <v/>
      </c>
      <c r="AG87" s="15" t="str">
        <f t="shared" si="45"/>
        <v/>
      </c>
      <c r="AH87" s="14" t="str">
        <f>IFERROR(VLOOKUP(AG87,INSTRUCTION!$I$1:$J$101,2),"")</f>
        <v/>
      </c>
      <c r="AI87" s="15" t="str">
        <f t="shared" si="35"/>
        <v/>
      </c>
      <c r="AJ87" s="15" t="str">
        <f>IF(C87=0,"",TAB!G87)</f>
        <v/>
      </c>
      <c r="AK87" s="15" t="str">
        <f>IFERROR(VLOOKUP(AJ87,INSTRUCTION!$D$2:$E$18,2,FALSE),"")</f>
        <v/>
      </c>
      <c r="AL87" s="15" t="str">
        <f t="shared" si="46"/>
        <v/>
      </c>
      <c r="AM87" s="15" t="str">
        <f>IFERROR(VLOOKUP($G87,TAB!$J:$BB,MATCH($AJ87,TAB!$1:$1,0)-9,FALSE),"")</f>
        <v/>
      </c>
      <c r="AN87" s="15" t="str">
        <f>IF(AM87="AB",IFERROR(VLOOKUP($G87,TAB!$J:$BB,MATCH($AJ87,TAB!$1:$1,0)-8,FALSE),""),"NA")</f>
        <v>NA</v>
      </c>
      <c r="AO87" s="15" t="str">
        <f>IFERROR(VLOOKUP($G87,TAB!$J:$BB,MATCH($AJ87,TAB!$1:$1,0)-7,FALSE),"")</f>
        <v/>
      </c>
      <c r="AP87" s="15" t="str">
        <f>IFERROR(VLOOKUP($G87,TAB!$J:$BB,MATCH($AJ87,TAB!$1:$1,0)-6,FALSE),"")</f>
        <v/>
      </c>
      <c r="AQ87" s="15" t="str">
        <f t="shared" si="47"/>
        <v/>
      </c>
      <c r="AR87" s="14" t="str">
        <f>IFERROR(VLOOKUP(AQ87,INSTRUCTION!$I$1:$J$101,2),"")</f>
        <v/>
      </c>
      <c r="AS87" s="15" t="str">
        <f t="shared" si="36"/>
        <v/>
      </c>
      <c r="AT87" s="15" t="str">
        <f>IF(C87=0,"",TAB!H87)</f>
        <v/>
      </c>
      <c r="AU87" s="15" t="str">
        <f>IFERROR(VLOOKUP(AT87,INSTRUCTION!$D$2:$E$18,2,FALSE),"")</f>
        <v/>
      </c>
      <c r="AV87" s="15" t="str">
        <f t="shared" si="48"/>
        <v/>
      </c>
      <c r="AW87" s="15" t="str">
        <f>IFERROR(VLOOKUP($G87,TAB!$J:$BB,MATCH($AT87,TAB!$1:$1,0)-9,FALSE),"")</f>
        <v/>
      </c>
      <c r="AX87" s="15" t="str">
        <f>IF(AW87="AB",IFERROR(VLOOKUP($G87,TAB!$J:$BB,MATCH($AT87,TAB!$1:$1,0)-8,FALSE),""),"NA")</f>
        <v>NA</v>
      </c>
      <c r="AY87" s="15" t="str">
        <f>IFERROR(VLOOKUP($G87,TAB!$J:$BB,MATCH($AT87,TAB!$1:$1,0)-7,FALSE),"")</f>
        <v/>
      </c>
      <c r="AZ87" s="15" t="str">
        <f>IFERROR(VLOOKUP($G87,TAB!$J:$BB,MATCH($AT87,TAB!$1:$1,0)-6,FALSE),"")</f>
        <v/>
      </c>
      <c r="BA87" s="15" t="str">
        <f t="shared" si="49"/>
        <v/>
      </c>
      <c r="BB87" s="14" t="str">
        <f>IFERROR(VLOOKUP(BA87,INSTRUCTION!$I$1:$J$101,2),"")</f>
        <v/>
      </c>
      <c r="BC87" s="15" t="str">
        <f t="shared" si="37"/>
        <v/>
      </c>
      <c r="BD87" s="15" t="str">
        <f>IF(C87=0,"",TAB!I87)</f>
        <v/>
      </c>
      <c r="BE87" s="15" t="str">
        <f>IFERROR(VLOOKUP(BD87,INSTRUCTION!$D$2:$E$18,2,FALSE),"")</f>
        <v/>
      </c>
      <c r="BF87" s="15" t="str">
        <f t="shared" si="50"/>
        <v/>
      </c>
      <c r="BG87" s="15" t="str">
        <f>IFERROR(VLOOKUP($G87,TAB!$J:$BB,MATCH($BD87,TAB!$1:$1,0)-9,FALSE),"")</f>
        <v/>
      </c>
      <c r="BH87" s="15" t="str">
        <f>IF(BG87="AB",IFERROR(VLOOKUP($G87,TAB!$J:$BB,MATCH($BD87,TAB!$1:$1,0)-8,FALSE),""),"NA")</f>
        <v>NA</v>
      </c>
      <c r="BI87" s="15" t="str">
        <f>IFERROR(VLOOKUP($G87,TAB!$J:$BB,MATCH($BD87,TAB!$1:$1,0)-7,FALSE),"")</f>
        <v/>
      </c>
      <c r="BJ87" s="15" t="str">
        <f>IFERROR(VLOOKUP($G87,TAB!$J:$BB,MATCH($BD87,TAB!$1:$1,0)-6,FALSE),"")</f>
        <v/>
      </c>
      <c r="BK87" s="15" t="str">
        <f t="shared" si="51"/>
        <v/>
      </c>
      <c r="BL87" s="14" t="str">
        <f>IFERROR(VLOOKUP(BK87,INSTRUCTION!$I$1:$J$101,2),"")</f>
        <v/>
      </c>
      <c r="BM87" s="15" t="str">
        <f t="shared" si="38"/>
        <v/>
      </c>
      <c r="BN87" s="15" t="str">
        <f t="shared" si="52"/>
        <v/>
      </c>
      <c r="BO87" s="15" t="str">
        <f>IFERROR(SUMPRODUCT(LARGE((J87,S87,AC87,AM87,AW87,BG87),{1,2,3,4,5})),"")</f>
        <v/>
      </c>
      <c r="BP87" s="15" t="str">
        <f>IFERROR(SUMPRODUCT(LARGE((K87,U87,AE87,AO87,AY87,BI87),{1,2,3,4,5})),"")</f>
        <v/>
      </c>
      <c r="BQ87" s="15" t="str">
        <f>IF(BP87=0,"N.A.",IFERROR(SUMPRODUCT(LARGE((N87,W87,AG87,AQ87,BA87,BK87),{1,2,3,4,5})),""))</f>
        <v/>
      </c>
      <c r="BR87" s="15" t="str">
        <f t="shared" si="53"/>
        <v/>
      </c>
      <c r="BS87" s="15" t="str">
        <f t="shared" si="54"/>
        <v/>
      </c>
      <c r="BT87" s="15" t="str">
        <f t="shared" si="55"/>
        <v>N.A.</v>
      </c>
      <c r="BU87" s="15" t="str">
        <f t="shared" si="56"/>
        <v>N.A.</v>
      </c>
      <c r="BV87" s="15" t="str">
        <f t="shared" si="57"/>
        <v>N.A.</v>
      </c>
      <c r="BW87" s="34" t="str">
        <f t="shared" si="58"/>
        <v>N.A.</v>
      </c>
      <c r="BX87" s="15" t="str">
        <f t="shared" si="59"/>
        <v>N.A.</v>
      </c>
      <c r="BY87" s="15" t="str">
        <f t="shared" si="60"/>
        <v>N.A.</v>
      </c>
      <c r="BZ87" s="15" t="str">
        <f t="shared" si="63"/>
        <v>FAILED</v>
      </c>
      <c r="CA87" s="20" t="str">
        <f t="shared" si="61"/>
        <v/>
      </c>
      <c r="CB87" s="16">
        <f t="shared" si="62"/>
        <v>0</v>
      </c>
    </row>
    <row r="88" spans="1:80" x14ac:dyDescent="0.3">
      <c r="A88" s="49">
        <v>86</v>
      </c>
      <c r="B88" s="15">
        <f>TAB!A88</f>
        <v>0</v>
      </c>
      <c r="C88" s="15">
        <f>TAB!B88</f>
        <v>0</v>
      </c>
      <c r="D88" s="14" t="str">
        <f>IF(C88=0,"",TAB!C88)</f>
        <v/>
      </c>
      <c r="E88" s="14" t="str">
        <f>IF(C88=0,"",TAB!D88)</f>
        <v/>
      </c>
      <c r="F88" s="36" t="str">
        <f>IF(C88=0,"",TAB!E88)</f>
        <v/>
      </c>
      <c r="G88" s="14" t="str">
        <f>IF(C88=0,"",TAB!J88)</f>
        <v/>
      </c>
      <c r="H88" s="15" t="str">
        <f t="shared" si="39"/>
        <v/>
      </c>
      <c r="I88" s="15" t="str">
        <f t="shared" si="64"/>
        <v/>
      </c>
      <c r="J88" s="15" t="str">
        <f>IFERROR(VLOOKUP($G88,TAB!$J:$BB,2,FALSE),"")</f>
        <v/>
      </c>
      <c r="K88" s="15" t="str">
        <f>IF(J88="AB",IFERROR(VLOOKUP($G88,TAB!$J:$BB,3,FALSE),""),"NA")</f>
        <v>NA</v>
      </c>
      <c r="L88" s="15" t="str">
        <f>IFERROR(VLOOKUP($G88,TAB!$J:$BB,4,FALSE),"")</f>
        <v/>
      </c>
      <c r="M88" s="15" t="str">
        <f>IFERROR(VLOOKUP($G88,TAB!$J:$BB,5,FALSE),"")</f>
        <v/>
      </c>
      <c r="N88" s="15" t="str">
        <f t="shared" si="40"/>
        <v/>
      </c>
      <c r="O88" s="14" t="str">
        <f>IFERROR(VLOOKUP(N88,INSTRUCTION!$I$1:$J$101,2),"")</f>
        <v/>
      </c>
      <c r="P88" s="15" t="str">
        <f t="shared" ref="P88:P151" si="65">IF(O88="","",IF(OR(L88="AB",M88="AB",K88="AB"),"N.A.",IF(N88&gt;=90,"O",IF(N88&gt;=80,"A+",IF(N88&gt;=70,"A",IF(N88&gt;=60,"B+",IF(N88&gt;=50,"B",IF(N88&gt;=40,"C",IF(N88&gt;=30,"P",IF(N88=0,"","F"))))))))))</f>
        <v/>
      </c>
      <c r="Q88" s="15" t="str">
        <f t="shared" si="41"/>
        <v/>
      </c>
      <c r="R88" s="15" t="str">
        <f t="shared" si="42"/>
        <v/>
      </c>
      <c r="S88" s="15" t="str">
        <f>IFERROR(VLOOKUP($G88,TAB!$J:$BB,6,FALSE),"")</f>
        <v/>
      </c>
      <c r="T88" s="15" t="str">
        <f>IF(S88="AB",IFERROR(VLOOKUP($G88,TAB!$J:$BB,7,FALSE),""),"NA")</f>
        <v>NA</v>
      </c>
      <c r="U88" s="15" t="str">
        <f>IFERROR(VLOOKUP($G88,TAB!$J:$BB,8,FALSE),"")</f>
        <v/>
      </c>
      <c r="V88" s="15" t="str">
        <f>IFERROR(VLOOKUP($G88,TAB!$J:$BB,9,FALSE),"")</f>
        <v/>
      </c>
      <c r="W88" s="15" t="str">
        <f t="shared" si="43"/>
        <v/>
      </c>
      <c r="X88" s="14" t="str">
        <f>IFERROR(VLOOKUP(W88,INSTRUCTION!$I$1:$J$101,2),"")</f>
        <v/>
      </c>
      <c r="Y88" s="15" t="str">
        <f t="shared" ref="Y88:Y151" si="66">IF(X88="","",IF(OR(T88="AB",V88="AB",U88="AB"),"N.A.",IF(W88&gt;=90,"O",IF(W88&gt;=80,"A+",IF(W88&gt;=70,"A",IF(W88&gt;=60,"B+",IF(W88&gt;=50,"B",IF(W88&gt;=40,"C",IF(W88&gt;=30,"P",IF(W88=0,"","F"))))))))))</f>
        <v/>
      </c>
      <c r="Z88" s="14" t="str">
        <f>IF(C88=0,"",TAB!F88)</f>
        <v/>
      </c>
      <c r="AA88" s="15" t="str">
        <f>IFERROR(VLOOKUP(Z88,INSTRUCTION!$D$2:$E$18,2,FALSE),"")</f>
        <v/>
      </c>
      <c r="AB88" s="15" t="str">
        <f t="shared" si="44"/>
        <v/>
      </c>
      <c r="AC88" s="15" t="str">
        <f>IFERROR(VLOOKUP($G88,TAB!$J:$BB,MATCH($Z88,TAB!$1:$1,0)-9,FALSE),"")</f>
        <v/>
      </c>
      <c r="AD88" s="15" t="str">
        <f>IF(AC88="AB",IFERROR(VLOOKUP($G88,TAB!$J:$BB,MATCH($Z88,TAB!$1:$1,0)-8,FALSE),""),"NA")</f>
        <v>NA</v>
      </c>
      <c r="AE88" s="15" t="str">
        <f>IFERROR(VLOOKUP($G88,TAB!$J:$BB,MATCH($Z88,TAB!$1:$1,0)-7,FALSE),"")</f>
        <v/>
      </c>
      <c r="AF88" s="15" t="str">
        <f>IFERROR(VLOOKUP($G88,TAB!$J:$BB,MATCH($Z88,TAB!$1:$1,0)-6,FALSE),"")</f>
        <v/>
      </c>
      <c r="AG88" s="15" t="str">
        <f t="shared" si="45"/>
        <v/>
      </c>
      <c r="AH88" s="14" t="str">
        <f>IFERROR(VLOOKUP(AG88,INSTRUCTION!$I$1:$J$101,2),"")</f>
        <v/>
      </c>
      <c r="AI88" s="15" t="str">
        <f t="shared" ref="AI88:AI151" si="67">IF(AH88="","",IF(OR(AD88="AB",AF88="AB",AE88="AB"),"N.A.",IF(AG88&gt;=90,"O",IF(AG88&gt;=80,"A+",IF(AG88&gt;=70,"A",IF(AG88&gt;=60,"B+",IF(AG88&gt;=50,"B",IF(AG88&gt;=40,"C",IF(AG88&gt;=30,"P",IF(AG88=0,"","F"))))))))))</f>
        <v/>
      </c>
      <c r="AJ88" s="15" t="str">
        <f>IF(C88=0,"",TAB!G88)</f>
        <v/>
      </c>
      <c r="AK88" s="15" t="str">
        <f>IFERROR(VLOOKUP(AJ88,INSTRUCTION!$D$2:$E$18,2,FALSE),"")</f>
        <v/>
      </c>
      <c r="AL88" s="15" t="str">
        <f t="shared" si="46"/>
        <v/>
      </c>
      <c r="AM88" s="15" t="str">
        <f>IFERROR(VLOOKUP($G88,TAB!$J:$BB,MATCH($AJ88,TAB!$1:$1,0)-9,FALSE),"")</f>
        <v/>
      </c>
      <c r="AN88" s="15" t="str">
        <f>IF(AM88="AB",IFERROR(VLOOKUP($G88,TAB!$J:$BB,MATCH($AJ88,TAB!$1:$1,0)-8,FALSE),""),"NA")</f>
        <v>NA</v>
      </c>
      <c r="AO88" s="15" t="str">
        <f>IFERROR(VLOOKUP($G88,TAB!$J:$BB,MATCH($AJ88,TAB!$1:$1,0)-7,FALSE),"")</f>
        <v/>
      </c>
      <c r="AP88" s="15" t="str">
        <f>IFERROR(VLOOKUP($G88,TAB!$J:$BB,MATCH($AJ88,TAB!$1:$1,0)-6,FALSE),"")</f>
        <v/>
      </c>
      <c r="AQ88" s="15" t="str">
        <f t="shared" si="47"/>
        <v/>
      </c>
      <c r="AR88" s="14" t="str">
        <f>IFERROR(VLOOKUP(AQ88,INSTRUCTION!$I$1:$J$101,2),"")</f>
        <v/>
      </c>
      <c r="AS88" s="15" t="str">
        <f t="shared" ref="AS88:AS151" si="68">IF(AR88="","",IF(OR(AN88="AB",AP88="AB",AO88="AB"),"N.A.",IF(AQ88&gt;=90,"O",IF(AQ88&gt;=80,"A+",IF(AQ88&gt;=70,"A",IF(AQ88&gt;=60,"B+",IF(AQ88&gt;=50,"B",IF(AQ88&gt;=40,"C",IF(AQ88&gt;=30,"P",IF(AQ88=0,"","F"))))))))))</f>
        <v/>
      </c>
      <c r="AT88" s="15" t="str">
        <f>IF(C88=0,"",TAB!H88)</f>
        <v/>
      </c>
      <c r="AU88" s="15" t="str">
        <f>IFERROR(VLOOKUP(AT88,INSTRUCTION!$D$2:$E$18,2,FALSE),"")</f>
        <v/>
      </c>
      <c r="AV88" s="15" t="str">
        <f t="shared" si="48"/>
        <v/>
      </c>
      <c r="AW88" s="15" t="str">
        <f>IFERROR(VLOOKUP($G88,TAB!$J:$BB,MATCH($AT88,TAB!$1:$1,0)-9,FALSE),"")</f>
        <v/>
      </c>
      <c r="AX88" s="15" t="str">
        <f>IF(AW88="AB",IFERROR(VLOOKUP($G88,TAB!$J:$BB,MATCH($AT88,TAB!$1:$1,0)-8,FALSE),""),"NA")</f>
        <v>NA</v>
      </c>
      <c r="AY88" s="15" t="str">
        <f>IFERROR(VLOOKUP($G88,TAB!$J:$BB,MATCH($AT88,TAB!$1:$1,0)-7,FALSE),"")</f>
        <v/>
      </c>
      <c r="AZ88" s="15" t="str">
        <f>IFERROR(VLOOKUP($G88,TAB!$J:$BB,MATCH($AT88,TAB!$1:$1,0)-6,FALSE),"")</f>
        <v/>
      </c>
      <c r="BA88" s="15" t="str">
        <f t="shared" si="49"/>
        <v/>
      </c>
      <c r="BB88" s="14" t="str">
        <f>IFERROR(VLOOKUP(BA88,INSTRUCTION!$I$1:$J$101,2),"")</f>
        <v/>
      </c>
      <c r="BC88" s="15" t="str">
        <f t="shared" ref="BC88:BC151" si="69">IF(BB88="","",IF(OR(AX88="AB",AZ88="AB",AY88="AB"),"N.A.",IF(BA88&gt;=90,"O",IF(BA88&gt;=80,"A+",IF(BA88&gt;=70,"A",IF(BA88&gt;=60,"B+",IF(BA88&gt;=50,"B",IF(BA88&gt;=40,"C",IF(BA88&gt;=30,"P",IF(BA88=0,"","F"))))))))))</f>
        <v/>
      </c>
      <c r="BD88" s="15" t="str">
        <f>IF(C88=0,"",TAB!I88)</f>
        <v/>
      </c>
      <c r="BE88" s="15" t="str">
        <f>IFERROR(VLOOKUP(BD88,INSTRUCTION!$D$2:$E$18,2,FALSE),"")</f>
        <v/>
      </c>
      <c r="BF88" s="15" t="str">
        <f t="shared" si="50"/>
        <v/>
      </c>
      <c r="BG88" s="15" t="str">
        <f>IFERROR(VLOOKUP($G88,TAB!$J:$BB,MATCH($BD88,TAB!$1:$1,0)-9,FALSE),"")</f>
        <v/>
      </c>
      <c r="BH88" s="15" t="str">
        <f>IF(BG88="AB",IFERROR(VLOOKUP($G88,TAB!$J:$BB,MATCH($BD88,TAB!$1:$1,0)-8,FALSE),""),"NA")</f>
        <v>NA</v>
      </c>
      <c r="BI88" s="15" t="str">
        <f>IFERROR(VLOOKUP($G88,TAB!$J:$BB,MATCH($BD88,TAB!$1:$1,0)-7,FALSE),"")</f>
        <v/>
      </c>
      <c r="BJ88" s="15" t="str">
        <f>IFERROR(VLOOKUP($G88,TAB!$J:$BB,MATCH($BD88,TAB!$1:$1,0)-6,FALSE),"")</f>
        <v/>
      </c>
      <c r="BK88" s="15" t="str">
        <f t="shared" si="51"/>
        <v/>
      </c>
      <c r="BL88" s="14" t="str">
        <f>IFERROR(VLOOKUP(BK88,INSTRUCTION!$I$1:$J$101,2),"")</f>
        <v/>
      </c>
      <c r="BM88" s="15" t="str">
        <f t="shared" ref="BM88:BM151" si="70">IF(BL88="","",IF(OR(BH88="AB",BJ88="AB",BI88="AB"),"N.A.",IF(BK88&gt;=90,"O",IF(BK88&gt;=80,"A+",IF(BK88&gt;=70,"A",IF(BK88&gt;=60,"B+",IF(BK88&gt;=50,"B",IF(BK88&gt;=40,"C",IF(BK88&gt;=30,"P",IF(BK88=0,"","F"))))))))))</f>
        <v/>
      </c>
      <c r="BN88" s="15" t="str">
        <f t="shared" si="52"/>
        <v/>
      </c>
      <c r="BO88" s="15" t="str">
        <f>IFERROR(SUMPRODUCT(LARGE((J88,S88,AC88,AM88,AW88,BG88),{1,2,3,4,5})),"")</f>
        <v/>
      </c>
      <c r="BP88" s="15" t="str">
        <f>IFERROR(SUMPRODUCT(LARGE((K88,U88,AE88,AO88,AY88,BI88),{1,2,3,4,5})),"")</f>
        <v/>
      </c>
      <c r="BQ88" s="15" t="str">
        <f>IF(BP88=0,"N.A.",IFERROR(SUMPRODUCT(LARGE((N88,W88,AG88,AQ88,BA88,BK88),{1,2,3,4,5})),""))</f>
        <v/>
      </c>
      <c r="BR88" s="15" t="str">
        <f t="shared" si="53"/>
        <v/>
      </c>
      <c r="BS88" s="15" t="str">
        <f t="shared" si="54"/>
        <v/>
      </c>
      <c r="BT88" s="15" t="str">
        <f t="shared" si="55"/>
        <v>N.A.</v>
      </c>
      <c r="BU88" s="15" t="str">
        <f t="shared" si="56"/>
        <v>N.A.</v>
      </c>
      <c r="BV88" s="15" t="str">
        <f t="shared" si="57"/>
        <v>N.A.</v>
      </c>
      <c r="BW88" s="34" t="str">
        <f t="shared" si="58"/>
        <v>N.A.</v>
      </c>
      <c r="BX88" s="15" t="str">
        <f t="shared" si="59"/>
        <v>N.A.</v>
      </c>
      <c r="BY88" s="15" t="str">
        <f t="shared" si="60"/>
        <v>N.A.</v>
      </c>
      <c r="BZ88" s="15" t="str">
        <f t="shared" si="63"/>
        <v>FAILED</v>
      </c>
      <c r="CA88" s="20" t="str">
        <f t="shared" si="61"/>
        <v/>
      </c>
      <c r="CB88" s="16">
        <f t="shared" si="62"/>
        <v>0</v>
      </c>
    </row>
    <row r="89" spans="1:80" x14ac:dyDescent="0.3">
      <c r="A89" s="49">
        <v>87</v>
      </c>
      <c r="B89" s="15">
        <f>TAB!A89</f>
        <v>0</v>
      </c>
      <c r="C89" s="15">
        <f>TAB!B89</f>
        <v>0</v>
      </c>
      <c r="D89" s="14" t="str">
        <f>IF(C89=0,"",TAB!C89)</f>
        <v/>
      </c>
      <c r="E89" s="14" t="str">
        <f>IF(C89=0,"",TAB!D89)</f>
        <v/>
      </c>
      <c r="F89" s="36" t="str">
        <f>IF(C89=0,"",TAB!E89)</f>
        <v/>
      </c>
      <c r="G89" s="14" t="str">
        <f>IF(C89=0,"",TAB!J89)</f>
        <v/>
      </c>
      <c r="H89" s="15" t="str">
        <f t="shared" si="39"/>
        <v/>
      </c>
      <c r="I89" s="15" t="str">
        <f t="shared" si="64"/>
        <v/>
      </c>
      <c r="J89" s="15" t="str">
        <f>IFERROR(VLOOKUP($G89,TAB!$J:$BB,2,FALSE),"")</f>
        <v/>
      </c>
      <c r="K89" s="15" t="str">
        <f>IF(J89="AB",IFERROR(VLOOKUP($G89,TAB!$J:$BB,3,FALSE),""),"NA")</f>
        <v>NA</v>
      </c>
      <c r="L89" s="15" t="str">
        <f>IFERROR(VLOOKUP($G89,TAB!$J:$BB,4,FALSE),"")</f>
        <v/>
      </c>
      <c r="M89" s="15" t="str">
        <f>IFERROR(VLOOKUP($G89,TAB!$J:$BB,5,FALSE),"")</f>
        <v/>
      </c>
      <c r="N89" s="15" t="str">
        <f t="shared" si="40"/>
        <v/>
      </c>
      <c r="O89" s="14" t="str">
        <f>IFERROR(VLOOKUP(N89,INSTRUCTION!$I$1:$J$101,2),"")</f>
        <v/>
      </c>
      <c r="P89" s="15" t="str">
        <f t="shared" si="65"/>
        <v/>
      </c>
      <c r="Q89" s="15" t="str">
        <f t="shared" si="41"/>
        <v/>
      </c>
      <c r="R89" s="15" t="str">
        <f t="shared" si="42"/>
        <v/>
      </c>
      <c r="S89" s="15" t="str">
        <f>IFERROR(VLOOKUP($G89,TAB!$J:$BB,6,FALSE),"")</f>
        <v/>
      </c>
      <c r="T89" s="15" t="str">
        <f>IF(S89="AB",IFERROR(VLOOKUP($G89,TAB!$J:$BB,7,FALSE),""),"NA")</f>
        <v>NA</v>
      </c>
      <c r="U89" s="15" t="str">
        <f>IFERROR(VLOOKUP($G89,TAB!$J:$BB,8,FALSE),"")</f>
        <v/>
      </c>
      <c r="V89" s="15" t="str">
        <f>IFERROR(VLOOKUP($G89,TAB!$J:$BB,9,FALSE),"")</f>
        <v/>
      </c>
      <c r="W89" s="15" t="str">
        <f t="shared" si="43"/>
        <v/>
      </c>
      <c r="X89" s="14" t="str">
        <f>IFERROR(VLOOKUP(W89,INSTRUCTION!$I$1:$J$101,2),"")</f>
        <v/>
      </c>
      <c r="Y89" s="15" t="str">
        <f t="shared" si="66"/>
        <v/>
      </c>
      <c r="Z89" s="14" t="str">
        <f>IF(C89=0,"",TAB!F89)</f>
        <v/>
      </c>
      <c r="AA89" s="15" t="str">
        <f>IFERROR(VLOOKUP(Z89,INSTRUCTION!$D$2:$E$18,2,FALSE),"")</f>
        <v/>
      </c>
      <c r="AB89" s="15" t="str">
        <f t="shared" si="44"/>
        <v/>
      </c>
      <c r="AC89" s="15" t="str">
        <f>IFERROR(VLOOKUP($G89,TAB!$J:$BB,MATCH($Z89,TAB!$1:$1,0)-9,FALSE),"")</f>
        <v/>
      </c>
      <c r="AD89" s="15" t="str">
        <f>IF(AC89="AB",IFERROR(VLOOKUP($G89,TAB!$J:$BB,MATCH($Z89,TAB!$1:$1,0)-8,FALSE),""),"NA")</f>
        <v>NA</v>
      </c>
      <c r="AE89" s="15" t="str">
        <f>IFERROR(VLOOKUP($G89,TAB!$J:$BB,MATCH($Z89,TAB!$1:$1,0)-7,FALSE),"")</f>
        <v/>
      </c>
      <c r="AF89" s="15" t="str">
        <f>IFERROR(VLOOKUP($G89,TAB!$J:$BB,MATCH($Z89,TAB!$1:$1,0)-6,FALSE),"")</f>
        <v/>
      </c>
      <c r="AG89" s="15" t="str">
        <f t="shared" si="45"/>
        <v/>
      </c>
      <c r="AH89" s="14" t="str">
        <f>IFERROR(VLOOKUP(AG89,INSTRUCTION!$I$1:$J$101,2),"")</f>
        <v/>
      </c>
      <c r="AI89" s="15" t="str">
        <f t="shared" si="67"/>
        <v/>
      </c>
      <c r="AJ89" s="15" t="str">
        <f>IF(C89=0,"",TAB!G89)</f>
        <v/>
      </c>
      <c r="AK89" s="15" t="str">
        <f>IFERROR(VLOOKUP(AJ89,INSTRUCTION!$D$2:$E$18,2,FALSE),"")</f>
        <v/>
      </c>
      <c r="AL89" s="15" t="str">
        <f t="shared" si="46"/>
        <v/>
      </c>
      <c r="AM89" s="15" t="str">
        <f>IFERROR(VLOOKUP($G89,TAB!$J:$BB,MATCH($AJ89,TAB!$1:$1,0)-9,FALSE),"")</f>
        <v/>
      </c>
      <c r="AN89" s="15" t="str">
        <f>IF(AM89="AB",IFERROR(VLOOKUP($G89,TAB!$J:$BB,MATCH($AJ89,TAB!$1:$1,0)-8,FALSE),""),"NA")</f>
        <v>NA</v>
      </c>
      <c r="AO89" s="15" t="str">
        <f>IFERROR(VLOOKUP($G89,TAB!$J:$BB,MATCH($AJ89,TAB!$1:$1,0)-7,FALSE),"")</f>
        <v/>
      </c>
      <c r="AP89" s="15" t="str">
        <f>IFERROR(VLOOKUP($G89,TAB!$J:$BB,MATCH($AJ89,TAB!$1:$1,0)-6,FALSE),"")</f>
        <v/>
      </c>
      <c r="AQ89" s="15" t="str">
        <f t="shared" si="47"/>
        <v/>
      </c>
      <c r="AR89" s="14" t="str">
        <f>IFERROR(VLOOKUP(AQ89,INSTRUCTION!$I$1:$J$101,2),"")</f>
        <v/>
      </c>
      <c r="AS89" s="15" t="str">
        <f t="shared" si="68"/>
        <v/>
      </c>
      <c r="AT89" s="15" t="str">
        <f>IF(C89=0,"",TAB!H89)</f>
        <v/>
      </c>
      <c r="AU89" s="15" t="str">
        <f>IFERROR(VLOOKUP(AT89,INSTRUCTION!$D$2:$E$18,2,FALSE),"")</f>
        <v/>
      </c>
      <c r="AV89" s="15" t="str">
        <f t="shared" si="48"/>
        <v/>
      </c>
      <c r="AW89" s="15" t="str">
        <f>IFERROR(VLOOKUP($G89,TAB!$J:$BB,MATCH($AT89,TAB!$1:$1,0)-9,FALSE),"")</f>
        <v/>
      </c>
      <c r="AX89" s="15" t="str">
        <f>IF(AW89="AB",IFERROR(VLOOKUP($G89,TAB!$J:$BB,MATCH($AT89,TAB!$1:$1,0)-8,FALSE),""),"NA")</f>
        <v>NA</v>
      </c>
      <c r="AY89" s="15" t="str">
        <f>IFERROR(VLOOKUP($G89,TAB!$J:$BB,MATCH($AT89,TAB!$1:$1,0)-7,FALSE),"")</f>
        <v/>
      </c>
      <c r="AZ89" s="15" t="str">
        <f>IFERROR(VLOOKUP($G89,TAB!$J:$BB,MATCH($AT89,TAB!$1:$1,0)-6,FALSE),"")</f>
        <v/>
      </c>
      <c r="BA89" s="15" t="str">
        <f t="shared" si="49"/>
        <v/>
      </c>
      <c r="BB89" s="14" t="str">
        <f>IFERROR(VLOOKUP(BA89,INSTRUCTION!$I$1:$J$101,2),"")</f>
        <v/>
      </c>
      <c r="BC89" s="15" t="str">
        <f t="shared" si="69"/>
        <v/>
      </c>
      <c r="BD89" s="15" t="str">
        <f>IF(C89=0,"",TAB!I89)</f>
        <v/>
      </c>
      <c r="BE89" s="15" t="str">
        <f>IFERROR(VLOOKUP(BD89,INSTRUCTION!$D$2:$E$18,2,FALSE),"")</f>
        <v/>
      </c>
      <c r="BF89" s="15" t="str">
        <f t="shared" si="50"/>
        <v/>
      </c>
      <c r="BG89" s="15" t="str">
        <f>IFERROR(VLOOKUP($G89,TAB!$J:$BB,MATCH($BD89,TAB!$1:$1,0)-9,FALSE),"")</f>
        <v/>
      </c>
      <c r="BH89" s="15" t="str">
        <f>IF(BG89="AB",IFERROR(VLOOKUP($G89,TAB!$J:$BB,MATCH($BD89,TAB!$1:$1,0)-8,FALSE),""),"NA")</f>
        <v>NA</v>
      </c>
      <c r="BI89" s="15" t="str">
        <f>IFERROR(VLOOKUP($G89,TAB!$J:$BB,MATCH($BD89,TAB!$1:$1,0)-7,FALSE),"")</f>
        <v/>
      </c>
      <c r="BJ89" s="15" t="str">
        <f>IFERROR(VLOOKUP($G89,TAB!$J:$BB,MATCH($BD89,TAB!$1:$1,0)-6,FALSE),"")</f>
        <v/>
      </c>
      <c r="BK89" s="15" t="str">
        <f t="shared" si="51"/>
        <v/>
      </c>
      <c r="BL89" s="14" t="str">
        <f>IFERROR(VLOOKUP(BK89,INSTRUCTION!$I$1:$J$101,2),"")</f>
        <v/>
      </c>
      <c r="BM89" s="15" t="str">
        <f t="shared" si="70"/>
        <v/>
      </c>
      <c r="BN89" s="15" t="str">
        <f t="shared" si="52"/>
        <v/>
      </c>
      <c r="BO89" s="15" t="str">
        <f>IFERROR(SUMPRODUCT(LARGE((J89,S89,AC89,AM89,AW89,BG89),{1,2,3,4,5})),"")</f>
        <v/>
      </c>
      <c r="BP89" s="15" t="str">
        <f>IFERROR(SUMPRODUCT(LARGE((K89,U89,AE89,AO89,AY89,BI89),{1,2,3,4,5})),"")</f>
        <v/>
      </c>
      <c r="BQ89" s="15" t="str">
        <f>IF(BP89=0,"N.A.",IFERROR(SUMPRODUCT(LARGE((N89,W89,AG89,AQ89,BA89,BK89),{1,2,3,4,5})),""))</f>
        <v/>
      </c>
      <c r="BR89" s="15" t="str">
        <f t="shared" si="53"/>
        <v/>
      </c>
      <c r="BS89" s="15" t="str">
        <f t="shared" si="54"/>
        <v/>
      </c>
      <c r="BT89" s="15" t="str">
        <f t="shared" si="55"/>
        <v>N.A.</v>
      </c>
      <c r="BU89" s="15" t="str">
        <f t="shared" si="56"/>
        <v>N.A.</v>
      </c>
      <c r="BV89" s="15" t="str">
        <f t="shared" si="57"/>
        <v>N.A.</v>
      </c>
      <c r="BW89" s="34" t="str">
        <f t="shared" si="58"/>
        <v>N.A.</v>
      </c>
      <c r="BX89" s="15" t="str">
        <f t="shared" si="59"/>
        <v>N.A.</v>
      </c>
      <c r="BY89" s="15" t="str">
        <f t="shared" si="60"/>
        <v>N.A.</v>
      </c>
      <c r="BZ89" s="15" t="str">
        <f t="shared" si="63"/>
        <v>FAILED</v>
      </c>
      <c r="CA89" s="20" t="str">
        <f t="shared" si="61"/>
        <v/>
      </c>
      <c r="CB89" s="16">
        <f t="shared" si="62"/>
        <v>0</v>
      </c>
    </row>
    <row r="90" spans="1:80" x14ac:dyDescent="0.3">
      <c r="A90" s="49">
        <v>88</v>
      </c>
      <c r="B90" s="15">
        <f>TAB!A90</f>
        <v>0</v>
      </c>
      <c r="C90" s="15">
        <f>TAB!B90</f>
        <v>0</v>
      </c>
      <c r="D90" s="14" t="str">
        <f>IF(C90=0,"",TAB!C90)</f>
        <v/>
      </c>
      <c r="E90" s="14" t="str">
        <f>IF(C90=0,"",TAB!D90)</f>
        <v/>
      </c>
      <c r="F90" s="36" t="str">
        <f>IF(C90=0,"",TAB!E90)</f>
        <v/>
      </c>
      <c r="G90" s="14" t="str">
        <f>IF(C90=0,"",TAB!J90)</f>
        <v/>
      </c>
      <c r="H90" s="15" t="str">
        <f t="shared" si="39"/>
        <v/>
      </c>
      <c r="I90" s="15" t="str">
        <f t="shared" si="64"/>
        <v/>
      </c>
      <c r="J90" s="15" t="str">
        <f>IFERROR(VLOOKUP($G90,TAB!$J:$BB,2,FALSE),"")</f>
        <v/>
      </c>
      <c r="K90" s="15" t="str">
        <f>IF(J90="AB",IFERROR(VLOOKUP($G90,TAB!$J:$BB,3,FALSE),""),"NA")</f>
        <v>NA</v>
      </c>
      <c r="L90" s="15" t="str">
        <f>IFERROR(VLOOKUP($G90,TAB!$J:$BB,4,FALSE),"")</f>
        <v/>
      </c>
      <c r="M90" s="15" t="str">
        <f>IFERROR(VLOOKUP($G90,TAB!$J:$BB,5,FALSE),"")</f>
        <v/>
      </c>
      <c r="N90" s="15" t="str">
        <f t="shared" si="40"/>
        <v/>
      </c>
      <c r="O90" s="14" t="str">
        <f>IFERROR(VLOOKUP(N90,INSTRUCTION!$I$1:$J$101,2),"")</f>
        <v/>
      </c>
      <c r="P90" s="15" t="str">
        <f t="shared" si="65"/>
        <v/>
      </c>
      <c r="Q90" s="15" t="str">
        <f t="shared" si="41"/>
        <v/>
      </c>
      <c r="R90" s="15" t="str">
        <f t="shared" si="42"/>
        <v/>
      </c>
      <c r="S90" s="15" t="str">
        <f>IFERROR(VLOOKUP($G90,TAB!$J:$BB,6,FALSE),"")</f>
        <v/>
      </c>
      <c r="T90" s="15" t="str">
        <f>IF(S90="AB",IFERROR(VLOOKUP($G90,TAB!$J:$BB,7,FALSE),""),"NA")</f>
        <v>NA</v>
      </c>
      <c r="U90" s="15" t="str">
        <f>IFERROR(VLOOKUP($G90,TAB!$J:$BB,8,FALSE),"")</f>
        <v/>
      </c>
      <c r="V90" s="15" t="str">
        <f>IFERROR(VLOOKUP($G90,TAB!$J:$BB,9,FALSE),"")</f>
        <v/>
      </c>
      <c r="W90" s="15" t="str">
        <f t="shared" si="43"/>
        <v/>
      </c>
      <c r="X90" s="14" t="str">
        <f>IFERROR(VLOOKUP(W90,INSTRUCTION!$I$1:$J$101,2),"")</f>
        <v/>
      </c>
      <c r="Y90" s="15" t="str">
        <f t="shared" si="66"/>
        <v/>
      </c>
      <c r="Z90" s="14" t="str">
        <f>IF(C90=0,"",TAB!F90)</f>
        <v/>
      </c>
      <c r="AA90" s="15" t="str">
        <f>IFERROR(VLOOKUP(Z90,INSTRUCTION!$D$2:$E$18,2,FALSE),"")</f>
        <v/>
      </c>
      <c r="AB90" s="15" t="str">
        <f t="shared" si="44"/>
        <v/>
      </c>
      <c r="AC90" s="15" t="str">
        <f>IFERROR(VLOOKUP($G90,TAB!$J:$BB,MATCH($Z90,TAB!$1:$1,0)-9,FALSE),"")</f>
        <v/>
      </c>
      <c r="AD90" s="15" t="str">
        <f>IF(AC90="AB",IFERROR(VLOOKUP($G90,TAB!$J:$BB,MATCH($Z90,TAB!$1:$1,0)-8,FALSE),""),"NA")</f>
        <v>NA</v>
      </c>
      <c r="AE90" s="15" t="str">
        <f>IFERROR(VLOOKUP($G90,TAB!$J:$BB,MATCH($Z90,TAB!$1:$1,0)-7,FALSE),"")</f>
        <v/>
      </c>
      <c r="AF90" s="15" t="str">
        <f>IFERROR(VLOOKUP($G90,TAB!$J:$BB,MATCH($Z90,TAB!$1:$1,0)-6,FALSE),"")</f>
        <v/>
      </c>
      <c r="AG90" s="15" t="str">
        <f t="shared" si="45"/>
        <v/>
      </c>
      <c r="AH90" s="14" t="str">
        <f>IFERROR(VLOOKUP(AG90,INSTRUCTION!$I$1:$J$101,2),"")</f>
        <v/>
      </c>
      <c r="AI90" s="15" t="str">
        <f t="shared" si="67"/>
        <v/>
      </c>
      <c r="AJ90" s="15" t="str">
        <f>IF(C90=0,"",TAB!G90)</f>
        <v/>
      </c>
      <c r="AK90" s="15" t="str">
        <f>IFERROR(VLOOKUP(AJ90,INSTRUCTION!$D$2:$E$18,2,FALSE),"")</f>
        <v/>
      </c>
      <c r="AL90" s="15" t="str">
        <f t="shared" si="46"/>
        <v/>
      </c>
      <c r="AM90" s="15" t="str">
        <f>IFERROR(VLOOKUP($G90,TAB!$J:$BB,MATCH($AJ90,TAB!$1:$1,0)-9,FALSE),"")</f>
        <v/>
      </c>
      <c r="AN90" s="15" t="str">
        <f>IF(AM90="AB",IFERROR(VLOOKUP($G90,TAB!$J:$BB,MATCH($AJ90,TAB!$1:$1,0)-8,FALSE),""),"NA")</f>
        <v>NA</v>
      </c>
      <c r="AO90" s="15" t="str">
        <f>IFERROR(VLOOKUP($G90,TAB!$J:$BB,MATCH($AJ90,TAB!$1:$1,0)-7,FALSE),"")</f>
        <v/>
      </c>
      <c r="AP90" s="15" t="str">
        <f>IFERROR(VLOOKUP($G90,TAB!$J:$BB,MATCH($AJ90,TAB!$1:$1,0)-6,FALSE),"")</f>
        <v/>
      </c>
      <c r="AQ90" s="15" t="str">
        <f t="shared" si="47"/>
        <v/>
      </c>
      <c r="AR90" s="14" t="str">
        <f>IFERROR(VLOOKUP(AQ90,INSTRUCTION!$I$1:$J$101,2),"")</f>
        <v/>
      </c>
      <c r="AS90" s="15" t="str">
        <f t="shared" si="68"/>
        <v/>
      </c>
      <c r="AT90" s="15" t="str">
        <f>IF(C90=0,"",TAB!H90)</f>
        <v/>
      </c>
      <c r="AU90" s="15" t="str">
        <f>IFERROR(VLOOKUP(AT90,INSTRUCTION!$D$2:$E$18,2,FALSE),"")</f>
        <v/>
      </c>
      <c r="AV90" s="15" t="str">
        <f t="shared" si="48"/>
        <v/>
      </c>
      <c r="AW90" s="15" t="str">
        <f>IFERROR(VLOOKUP($G90,TAB!$J:$BB,MATCH($AT90,TAB!$1:$1,0)-9,FALSE),"")</f>
        <v/>
      </c>
      <c r="AX90" s="15" t="str">
        <f>IF(AW90="AB",IFERROR(VLOOKUP($G90,TAB!$J:$BB,MATCH($AT90,TAB!$1:$1,0)-8,FALSE),""),"NA")</f>
        <v>NA</v>
      </c>
      <c r="AY90" s="15" t="str">
        <f>IFERROR(VLOOKUP($G90,TAB!$J:$BB,MATCH($AT90,TAB!$1:$1,0)-7,FALSE),"")</f>
        <v/>
      </c>
      <c r="AZ90" s="15" t="str">
        <f>IFERROR(VLOOKUP($G90,TAB!$J:$BB,MATCH($AT90,TAB!$1:$1,0)-6,FALSE),"")</f>
        <v/>
      </c>
      <c r="BA90" s="15" t="str">
        <f t="shared" si="49"/>
        <v/>
      </c>
      <c r="BB90" s="14" t="str">
        <f>IFERROR(VLOOKUP(BA90,INSTRUCTION!$I$1:$J$101,2),"")</f>
        <v/>
      </c>
      <c r="BC90" s="15" t="str">
        <f t="shared" si="69"/>
        <v/>
      </c>
      <c r="BD90" s="15" t="str">
        <f>IF(C90=0,"",TAB!I90)</f>
        <v/>
      </c>
      <c r="BE90" s="15" t="str">
        <f>IFERROR(VLOOKUP(BD90,INSTRUCTION!$D$2:$E$18,2,FALSE),"")</f>
        <v/>
      </c>
      <c r="BF90" s="15" t="str">
        <f t="shared" si="50"/>
        <v/>
      </c>
      <c r="BG90" s="15" t="str">
        <f>IFERROR(VLOOKUP($G90,TAB!$J:$BB,MATCH($BD90,TAB!$1:$1,0)-9,FALSE),"")</f>
        <v/>
      </c>
      <c r="BH90" s="15" t="str">
        <f>IF(BG90="AB",IFERROR(VLOOKUP($G90,TAB!$J:$BB,MATCH($BD90,TAB!$1:$1,0)-8,FALSE),""),"NA")</f>
        <v>NA</v>
      </c>
      <c r="BI90" s="15" t="str">
        <f>IFERROR(VLOOKUP($G90,TAB!$J:$BB,MATCH($BD90,TAB!$1:$1,0)-7,FALSE),"")</f>
        <v/>
      </c>
      <c r="BJ90" s="15" t="str">
        <f>IFERROR(VLOOKUP($G90,TAB!$J:$BB,MATCH($BD90,TAB!$1:$1,0)-6,FALSE),"")</f>
        <v/>
      </c>
      <c r="BK90" s="15" t="str">
        <f t="shared" si="51"/>
        <v/>
      </c>
      <c r="BL90" s="14" t="str">
        <f>IFERROR(VLOOKUP(BK90,INSTRUCTION!$I$1:$J$101,2),"")</f>
        <v/>
      </c>
      <c r="BM90" s="15" t="str">
        <f t="shared" si="70"/>
        <v/>
      </c>
      <c r="BN90" s="15" t="str">
        <f t="shared" si="52"/>
        <v/>
      </c>
      <c r="BO90" s="15" t="str">
        <f>IFERROR(SUMPRODUCT(LARGE((J90,S90,AC90,AM90,AW90,BG90),{1,2,3,4,5})),"")</f>
        <v/>
      </c>
      <c r="BP90" s="15" t="str">
        <f>IFERROR(SUMPRODUCT(LARGE((K90,U90,AE90,AO90,AY90,BI90),{1,2,3,4,5})),"")</f>
        <v/>
      </c>
      <c r="BQ90" s="15" t="str">
        <f>IF(BP90=0,"N.A.",IFERROR(SUMPRODUCT(LARGE((N90,W90,AG90,AQ90,BA90,BK90),{1,2,3,4,5})),""))</f>
        <v/>
      </c>
      <c r="BR90" s="15" t="str">
        <f t="shared" si="53"/>
        <v/>
      </c>
      <c r="BS90" s="15" t="str">
        <f t="shared" si="54"/>
        <v/>
      </c>
      <c r="BT90" s="15" t="str">
        <f t="shared" si="55"/>
        <v>N.A.</v>
      </c>
      <c r="BU90" s="15" t="str">
        <f t="shared" si="56"/>
        <v>N.A.</v>
      </c>
      <c r="BV90" s="15" t="str">
        <f t="shared" si="57"/>
        <v>N.A.</v>
      </c>
      <c r="BW90" s="34" t="str">
        <f t="shared" si="58"/>
        <v>N.A.</v>
      </c>
      <c r="BX90" s="15" t="str">
        <f t="shared" si="59"/>
        <v>N.A.</v>
      </c>
      <c r="BY90" s="15" t="str">
        <f t="shared" si="60"/>
        <v>N.A.</v>
      </c>
      <c r="BZ90" s="15" t="str">
        <f t="shared" si="63"/>
        <v>FAILED</v>
      </c>
      <c r="CA90" s="20" t="str">
        <f t="shared" si="61"/>
        <v/>
      </c>
      <c r="CB90" s="16">
        <f t="shared" si="62"/>
        <v>0</v>
      </c>
    </row>
    <row r="91" spans="1:80" x14ac:dyDescent="0.3">
      <c r="A91" s="49">
        <v>89</v>
      </c>
      <c r="B91" s="15">
        <f>TAB!A91</f>
        <v>0</v>
      </c>
      <c r="C91" s="15">
        <f>TAB!B91</f>
        <v>0</v>
      </c>
      <c r="D91" s="14" t="str">
        <f>IF(C91=0,"",TAB!C91)</f>
        <v/>
      </c>
      <c r="E91" s="14" t="str">
        <f>IF(C91=0,"",TAB!D91)</f>
        <v/>
      </c>
      <c r="F91" s="36" t="str">
        <f>IF(C91=0,"",TAB!E91)</f>
        <v/>
      </c>
      <c r="G91" s="14" t="str">
        <f>IF(C91=0,"",TAB!J91)</f>
        <v/>
      </c>
      <c r="H91" s="15" t="str">
        <f t="shared" si="39"/>
        <v/>
      </c>
      <c r="I91" s="15" t="str">
        <f t="shared" si="64"/>
        <v/>
      </c>
      <c r="J91" s="15" t="str">
        <f>IFERROR(VLOOKUP($G91,TAB!$J:$BB,2,FALSE),"")</f>
        <v/>
      </c>
      <c r="K91" s="15" t="str">
        <f>IF(J91="AB",IFERROR(VLOOKUP($G91,TAB!$J:$BB,3,FALSE),""),"NA")</f>
        <v>NA</v>
      </c>
      <c r="L91" s="15" t="str">
        <f>IFERROR(VLOOKUP($G91,TAB!$J:$BB,4,FALSE),"")</f>
        <v/>
      </c>
      <c r="M91" s="15" t="str">
        <f>IFERROR(VLOOKUP($G91,TAB!$J:$BB,5,FALSE),"")</f>
        <v/>
      </c>
      <c r="N91" s="15" t="str">
        <f t="shared" si="40"/>
        <v/>
      </c>
      <c r="O91" s="14" t="str">
        <f>IFERROR(VLOOKUP(N91,INSTRUCTION!$I$1:$J$101,2),"")</f>
        <v/>
      </c>
      <c r="P91" s="15" t="str">
        <f t="shared" si="65"/>
        <v/>
      </c>
      <c r="Q91" s="15" t="str">
        <f t="shared" si="41"/>
        <v/>
      </c>
      <c r="R91" s="15" t="str">
        <f t="shared" si="42"/>
        <v/>
      </c>
      <c r="S91" s="15" t="str">
        <f>IFERROR(VLOOKUP($G91,TAB!$J:$BB,6,FALSE),"")</f>
        <v/>
      </c>
      <c r="T91" s="15" t="str">
        <f>IF(S91="AB",IFERROR(VLOOKUP($G91,TAB!$J:$BB,7,FALSE),""),"NA")</f>
        <v>NA</v>
      </c>
      <c r="U91" s="15" t="str">
        <f>IFERROR(VLOOKUP($G91,TAB!$J:$BB,8,FALSE),"")</f>
        <v/>
      </c>
      <c r="V91" s="15" t="str">
        <f>IFERROR(VLOOKUP($G91,TAB!$J:$BB,9,FALSE),"")</f>
        <v/>
      </c>
      <c r="W91" s="15" t="str">
        <f t="shared" si="43"/>
        <v/>
      </c>
      <c r="X91" s="14" t="str">
        <f>IFERROR(VLOOKUP(W91,INSTRUCTION!$I$1:$J$101,2),"")</f>
        <v/>
      </c>
      <c r="Y91" s="15" t="str">
        <f t="shared" si="66"/>
        <v/>
      </c>
      <c r="Z91" s="14" t="str">
        <f>IF(C91=0,"",TAB!F91)</f>
        <v/>
      </c>
      <c r="AA91" s="15" t="str">
        <f>IFERROR(VLOOKUP(Z91,INSTRUCTION!$D$2:$E$18,2,FALSE),"")</f>
        <v/>
      </c>
      <c r="AB91" s="15" t="str">
        <f t="shared" si="44"/>
        <v/>
      </c>
      <c r="AC91" s="15" t="str">
        <f>IFERROR(VLOOKUP($G91,TAB!$J:$BB,MATCH($Z91,TAB!$1:$1,0)-9,FALSE),"")</f>
        <v/>
      </c>
      <c r="AD91" s="15" t="str">
        <f>IF(AC91="AB",IFERROR(VLOOKUP($G91,TAB!$J:$BB,MATCH($Z91,TAB!$1:$1,0)-8,FALSE),""),"NA")</f>
        <v>NA</v>
      </c>
      <c r="AE91" s="15" t="str">
        <f>IFERROR(VLOOKUP($G91,TAB!$J:$BB,MATCH($Z91,TAB!$1:$1,0)-7,FALSE),"")</f>
        <v/>
      </c>
      <c r="AF91" s="15" t="str">
        <f>IFERROR(VLOOKUP($G91,TAB!$J:$BB,MATCH($Z91,TAB!$1:$1,0)-6,FALSE),"")</f>
        <v/>
      </c>
      <c r="AG91" s="15" t="str">
        <f t="shared" si="45"/>
        <v/>
      </c>
      <c r="AH91" s="14" t="str">
        <f>IFERROR(VLOOKUP(AG91,INSTRUCTION!$I$1:$J$101,2),"")</f>
        <v/>
      </c>
      <c r="AI91" s="15" t="str">
        <f t="shared" si="67"/>
        <v/>
      </c>
      <c r="AJ91" s="15" t="str">
        <f>IF(C91=0,"",TAB!G91)</f>
        <v/>
      </c>
      <c r="AK91" s="15" t="str">
        <f>IFERROR(VLOOKUP(AJ91,INSTRUCTION!$D$2:$E$18,2,FALSE),"")</f>
        <v/>
      </c>
      <c r="AL91" s="15" t="str">
        <f t="shared" si="46"/>
        <v/>
      </c>
      <c r="AM91" s="15" t="str">
        <f>IFERROR(VLOOKUP($G91,TAB!$J:$BB,MATCH($AJ91,TAB!$1:$1,0)-9,FALSE),"")</f>
        <v/>
      </c>
      <c r="AN91" s="15" t="str">
        <f>IF(AM91="AB",IFERROR(VLOOKUP($G91,TAB!$J:$BB,MATCH($AJ91,TAB!$1:$1,0)-8,FALSE),""),"NA")</f>
        <v>NA</v>
      </c>
      <c r="AO91" s="15" t="str">
        <f>IFERROR(VLOOKUP($G91,TAB!$J:$BB,MATCH($AJ91,TAB!$1:$1,0)-7,FALSE),"")</f>
        <v/>
      </c>
      <c r="AP91" s="15" t="str">
        <f>IFERROR(VLOOKUP($G91,TAB!$J:$BB,MATCH($AJ91,TAB!$1:$1,0)-6,FALSE),"")</f>
        <v/>
      </c>
      <c r="AQ91" s="15" t="str">
        <f t="shared" si="47"/>
        <v/>
      </c>
      <c r="AR91" s="14" t="str">
        <f>IFERROR(VLOOKUP(AQ91,INSTRUCTION!$I$1:$J$101,2),"")</f>
        <v/>
      </c>
      <c r="AS91" s="15" t="str">
        <f t="shared" si="68"/>
        <v/>
      </c>
      <c r="AT91" s="15" t="str">
        <f>IF(C91=0,"",TAB!H91)</f>
        <v/>
      </c>
      <c r="AU91" s="15" t="str">
        <f>IFERROR(VLOOKUP(AT91,INSTRUCTION!$D$2:$E$18,2,FALSE),"")</f>
        <v/>
      </c>
      <c r="AV91" s="15" t="str">
        <f t="shared" si="48"/>
        <v/>
      </c>
      <c r="AW91" s="15" t="str">
        <f>IFERROR(VLOOKUP($G91,TAB!$J:$BB,MATCH($AT91,TAB!$1:$1,0)-9,FALSE),"")</f>
        <v/>
      </c>
      <c r="AX91" s="15" t="str">
        <f>IF(AW91="AB",IFERROR(VLOOKUP($G91,TAB!$J:$BB,MATCH($AT91,TAB!$1:$1,0)-8,FALSE),""),"NA")</f>
        <v>NA</v>
      </c>
      <c r="AY91" s="15" t="str">
        <f>IFERROR(VLOOKUP($G91,TAB!$J:$BB,MATCH($AT91,TAB!$1:$1,0)-7,FALSE),"")</f>
        <v/>
      </c>
      <c r="AZ91" s="15" t="str">
        <f>IFERROR(VLOOKUP($G91,TAB!$J:$BB,MATCH($AT91,TAB!$1:$1,0)-6,FALSE),"")</f>
        <v/>
      </c>
      <c r="BA91" s="15" t="str">
        <f t="shared" si="49"/>
        <v/>
      </c>
      <c r="BB91" s="14" t="str">
        <f>IFERROR(VLOOKUP(BA91,INSTRUCTION!$I$1:$J$101,2),"")</f>
        <v/>
      </c>
      <c r="BC91" s="15" t="str">
        <f t="shared" si="69"/>
        <v/>
      </c>
      <c r="BD91" s="15" t="str">
        <f>IF(C91=0,"",TAB!I91)</f>
        <v/>
      </c>
      <c r="BE91" s="15" t="str">
        <f>IFERROR(VLOOKUP(BD91,INSTRUCTION!$D$2:$E$18,2,FALSE),"")</f>
        <v/>
      </c>
      <c r="BF91" s="15" t="str">
        <f t="shared" si="50"/>
        <v/>
      </c>
      <c r="BG91" s="15" t="str">
        <f>IFERROR(VLOOKUP($G91,TAB!$J:$BB,MATCH($BD91,TAB!$1:$1,0)-9,FALSE),"")</f>
        <v/>
      </c>
      <c r="BH91" s="15" t="str">
        <f>IF(BG91="AB",IFERROR(VLOOKUP($G91,TAB!$J:$BB,MATCH($BD91,TAB!$1:$1,0)-8,FALSE),""),"NA")</f>
        <v>NA</v>
      </c>
      <c r="BI91" s="15" t="str">
        <f>IFERROR(VLOOKUP($G91,TAB!$J:$BB,MATCH($BD91,TAB!$1:$1,0)-7,FALSE),"")</f>
        <v/>
      </c>
      <c r="BJ91" s="15" t="str">
        <f>IFERROR(VLOOKUP($G91,TAB!$J:$BB,MATCH($BD91,TAB!$1:$1,0)-6,FALSE),"")</f>
        <v/>
      </c>
      <c r="BK91" s="15" t="str">
        <f t="shared" si="51"/>
        <v/>
      </c>
      <c r="BL91" s="14" t="str">
        <f>IFERROR(VLOOKUP(BK91,INSTRUCTION!$I$1:$J$101,2),"")</f>
        <v/>
      </c>
      <c r="BM91" s="15" t="str">
        <f t="shared" si="70"/>
        <v/>
      </c>
      <c r="BN91" s="15" t="str">
        <f t="shared" si="52"/>
        <v/>
      </c>
      <c r="BO91" s="15" t="str">
        <f>IFERROR(SUMPRODUCT(LARGE((J91,S91,AC91,AM91,AW91,BG91),{1,2,3,4,5})),"")</f>
        <v/>
      </c>
      <c r="BP91" s="15" t="str">
        <f>IFERROR(SUMPRODUCT(LARGE((K91,U91,AE91,AO91,AY91,BI91),{1,2,3,4,5})),"")</f>
        <v/>
      </c>
      <c r="BQ91" s="15" t="str">
        <f>IF(BP91=0,"N.A.",IFERROR(SUMPRODUCT(LARGE((N91,W91,AG91,AQ91,BA91,BK91),{1,2,3,4,5})),""))</f>
        <v/>
      </c>
      <c r="BR91" s="15" t="str">
        <f t="shared" si="53"/>
        <v/>
      </c>
      <c r="BS91" s="15" t="str">
        <f t="shared" si="54"/>
        <v/>
      </c>
      <c r="BT91" s="15" t="str">
        <f t="shared" si="55"/>
        <v>N.A.</v>
      </c>
      <c r="BU91" s="15" t="str">
        <f t="shared" si="56"/>
        <v>N.A.</v>
      </c>
      <c r="BV91" s="15" t="str">
        <f t="shared" si="57"/>
        <v>N.A.</v>
      </c>
      <c r="BW91" s="34" t="str">
        <f t="shared" si="58"/>
        <v>N.A.</v>
      </c>
      <c r="BX91" s="15" t="str">
        <f t="shared" si="59"/>
        <v>N.A.</v>
      </c>
      <c r="BY91" s="15" t="str">
        <f t="shared" si="60"/>
        <v>N.A.</v>
      </c>
      <c r="BZ91" s="15" t="str">
        <f t="shared" si="63"/>
        <v>FAILED</v>
      </c>
      <c r="CA91" s="20" t="str">
        <f t="shared" si="61"/>
        <v/>
      </c>
      <c r="CB91" s="16">
        <f t="shared" si="62"/>
        <v>0</v>
      </c>
    </row>
    <row r="92" spans="1:80" x14ac:dyDescent="0.3">
      <c r="A92" s="49">
        <v>90</v>
      </c>
      <c r="B92" s="15">
        <f>TAB!A92</f>
        <v>0</v>
      </c>
      <c r="C92" s="15">
        <f>TAB!B92</f>
        <v>0</v>
      </c>
      <c r="D92" s="14" t="str">
        <f>IF(C92=0,"",TAB!C92)</f>
        <v/>
      </c>
      <c r="E92" s="14" t="str">
        <f>IF(C92=0,"",TAB!D92)</f>
        <v/>
      </c>
      <c r="F92" s="36" t="str">
        <f>IF(C92=0,"",TAB!E92)</f>
        <v/>
      </c>
      <c r="G92" s="14" t="str">
        <f>IF(C92=0,"",TAB!J92)</f>
        <v/>
      </c>
      <c r="H92" s="15" t="str">
        <f t="shared" si="39"/>
        <v/>
      </c>
      <c r="I92" s="15" t="str">
        <f t="shared" si="64"/>
        <v/>
      </c>
      <c r="J92" s="15" t="str">
        <f>IFERROR(VLOOKUP($G92,TAB!$J:$BB,2,FALSE),"")</f>
        <v/>
      </c>
      <c r="K92" s="15" t="str">
        <f>IF(J92="AB",IFERROR(VLOOKUP($G92,TAB!$J:$BB,3,FALSE),""),"NA")</f>
        <v>NA</v>
      </c>
      <c r="L92" s="15" t="str">
        <f>IFERROR(VLOOKUP($G92,TAB!$J:$BB,4,FALSE),"")</f>
        <v/>
      </c>
      <c r="M92" s="15" t="str">
        <f>IFERROR(VLOOKUP($G92,TAB!$J:$BB,5,FALSE),"")</f>
        <v/>
      </c>
      <c r="N92" s="15" t="str">
        <f t="shared" si="40"/>
        <v/>
      </c>
      <c r="O92" s="14" t="str">
        <f>IFERROR(VLOOKUP(N92,INSTRUCTION!$I$1:$J$101,2),"")</f>
        <v/>
      </c>
      <c r="P92" s="15" t="str">
        <f t="shared" si="65"/>
        <v/>
      </c>
      <c r="Q92" s="15" t="str">
        <f t="shared" si="41"/>
        <v/>
      </c>
      <c r="R92" s="15" t="str">
        <f t="shared" si="42"/>
        <v/>
      </c>
      <c r="S92" s="15" t="str">
        <f>IFERROR(VLOOKUP($G92,TAB!$J:$BB,6,FALSE),"")</f>
        <v/>
      </c>
      <c r="T92" s="15" t="str">
        <f>IF(S92="AB",IFERROR(VLOOKUP($G92,TAB!$J:$BB,7,FALSE),""),"NA")</f>
        <v>NA</v>
      </c>
      <c r="U92" s="15" t="str">
        <f>IFERROR(VLOOKUP($G92,TAB!$J:$BB,8,FALSE),"")</f>
        <v/>
      </c>
      <c r="V92" s="15" t="str">
        <f>IFERROR(VLOOKUP($G92,TAB!$J:$BB,9,FALSE),"")</f>
        <v/>
      </c>
      <c r="W92" s="15" t="str">
        <f t="shared" si="43"/>
        <v/>
      </c>
      <c r="X92" s="14" t="str">
        <f>IFERROR(VLOOKUP(W92,INSTRUCTION!$I$1:$J$101,2),"")</f>
        <v/>
      </c>
      <c r="Y92" s="15" t="str">
        <f t="shared" si="66"/>
        <v/>
      </c>
      <c r="Z92" s="14" t="str">
        <f>IF(C92=0,"",TAB!F92)</f>
        <v/>
      </c>
      <c r="AA92" s="15" t="str">
        <f>IFERROR(VLOOKUP(Z92,INSTRUCTION!$D$2:$E$18,2,FALSE),"")</f>
        <v/>
      </c>
      <c r="AB92" s="15" t="str">
        <f t="shared" si="44"/>
        <v/>
      </c>
      <c r="AC92" s="15" t="str">
        <f>IFERROR(VLOOKUP($G92,TAB!$J:$BB,MATCH($Z92,TAB!$1:$1,0)-9,FALSE),"")</f>
        <v/>
      </c>
      <c r="AD92" s="15" t="str">
        <f>IF(AC92="AB",IFERROR(VLOOKUP($G92,TAB!$J:$BB,MATCH($Z92,TAB!$1:$1,0)-8,FALSE),""),"NA")</f>
        <v>NA</v>
      </c>
      <c r="AE92" s="15" t="str">
        <f>IFERROR(VLOOKUP($G92,TAB!$J:$BB,MATCH($Z92,TAB!$1:$1,0)-7,FALSE),"")</f>
        <v/>
      </c>
      <c r="AF92" s="15" t="str">
        <f>IFERROR(VLOOKUP($G92,TAB!$J:$BB,MATCH($Z92,TAB!$1:$1,0)-6,FALSE),"")</f>
        <v/>
      </c>
      <c r="AG92" s="15" t="str">
        <f t="shared" si="45"/>
        <v/>
      </c>
      <c r="AH92" s="14" t="str">
        <f>IFERROR(VLOOKUP(AG92,INSTRUCTION!$I$1:$J$101,2),"")</f>
        <v/>
      </c>
      <c r="AI92" s="15" t="str">
        <f t="shared" si="67"/>
        <v/>
      </c>
      <c r="AJ92" s="15" t="str">
        <f>IF(C92=0,"",TAB!G92)</f>
        <v/>
      </c>
      <c r="AK92" s="15" t="str">
        <f>IFERROR(VLOOKUP(AJ92,INSTRUCTION!$D$2:$E$18,2,FALSE),"")</f>
        <v/>
      </c>
      <c r="AL92" s="15" t="str">
        <f t="shared" si="46"/>
        <v/>
      </c>
      <c r="AM92" s="15" t="str">
        <f>IFERROR(VLOOKUP($G92,TAB!$J:$BB,MATCH($AJ92,TAB!$1:$1,0)-9,FALSE),"")</f>
        <v/>
      </c>
      <c r="AN92" s="15" t="str">
        <f>IF(AM92="AB",IFERROR(VLOOKUP($G92,TAB!$J:$BB,MATCH($AJ92,TAB!$1:$1,0)-8,FALSE),""),"NA")</f>
        <v>NA</v>
      </c>
      <c r="AO92" s="15" t="str">
        <f>IFERROR(VLOOKUP($G92,TAB!$J:$BB,MATCH($AJ92,TAB!$1:$1,0)-7,FALSE),"")</f>
        <v/>
      </c>
      <c r="AP92" s="15" t="str">
        <f>IFERROR(VLOOKUP($G92,TAB!$J:$BB,MATCH($AJ92,TAB!$1:$1,0)-6,FALSE),"")</f>
        <v/>
      </c>
      <c r="AQ92" s="15" t="str">
        <f t="shared" si="47"/>
        <v/>
      </c>
      <c r="AR92" s="14" t="str">
        <f>IFERROR(VLOOKUP(AQ92,INSTRUCTION!$I$1:$J$101,2),"")</f>
        <v/>
      </c>
      <c r="AS92" s="15" t="str">
        <f t="shared" si="68"/>
        <v/>
      </c>
      <c r="AT92" s="15" t="str">
        <f>IF(C92=0,"",TAB!H92)</f>
        <v/>
      </c>
      <c r="AU92" s="15" t="str">
        <f>IFERROR(VLOOKUP(AT92,INSTRUCTION!$D$2:$E$18,2,FALSE),"")</f>
        <v/>
      </c>
      <c r="AV92" s="15" t="str">
        <f t="shared" si="48"/>
        <v/>
      </c>
      <c r="AW92" s="15" t="str">
        <f>IFERROR(VLOOKUP($G92,TAB!$J:$BB,MATCH($AT92,TAB!$1:$1,0)-9,FALSE),"")</f>
        <v/>
      </c>
      <c r="AX92" s="15" t="str">
        <f>IF(AW92="AB",IFERROR(VLOOKUP($G92,TAB!$J:$BB,MATCH($AT92,TAB!$1:$1,0)-8,FALSE),""),"NA")</f>
        <v>NA</v>
      </c>
      <c r="AY92" s="15" t="str">
        <f>IFERROR(VLOOKUP($G92,TAB!$J:$BB,MATCH($AT92,TAB!$1:$1,0)-7,FALSE),"")</f>
        <v/>
      </c>
      <c r="AZ92" s="15" t="str">
        <f>IFERROR(VLOOKUP($G92,TAB!$J:$BB,MATCH($AT92,TAB!$1:$1,0)-6,FALSE),"")</f>
        <v/>
      </c>
      <c r="BA92" s="15" t="str">
        <f t="shared" si="49"/>
        <v/>
      </c>
      <c r="BB92" s="14" t="str">
        <f>IFERROR(VLOOKUP(BA92,INSTRUCTION!$I$1:$J$101,2),"")</f>
        <v/>
      </c>
      <c r="BC92" s="15" t="str">
        <f t="shared" si="69"/>
        <v/>
      </c>
      <c r="BD92" s="15" t="str">
        <f>IF(C92=0,"",TAB!I92)</f>
        <v/>
      </c>
      <c r="BE92" s="15" t="str">
        <f>IFERROR(VLOOKUP(BD92,INSTRUCTION!$D$2:$E$18,2,FALSE),"")</f>
        <v/>
      </c>
      <c r="BF92" s="15" t="str">
        <f t="shared" si="50"/>
        <v/>
      </c>
      <c r="BG92" s="15" t="str">
        <f>IFERROR(VLOOKUP($G92,TAB!$J:$BB,MATCH($BD92,TAB!$1:$1,0)-9,FALSE),"")</f>
        <v/>
      </c>
      <c r="BH92" s="15" t="str">
        <f>IF(BG92="AB",IFERROR(VLOOKUP($G92,TAB!$J:$BB,MATCH($BD92,TAB!$1:$1,0)-8,FALSE),""),"NA")</f>
        <v>NA</v>
      </c>
      <c r="BI92" s="15" t="str">
        <f>IFERROR(VLOOKUP($G92,TAB!$J:$BB,MATCH($BD92,TAB!$1:$1,0)-7,FALSE),"")</f>
        <v/>
      </c>
      <c r="BJ92" s="15" t="str">
        <f>IFERROR(VLOOKUP($G92,TAB!$J:$BB,MATCH($BD92,TAB!$1:$1,0)-6,FALSE),"")</f>
        <v/>
      </c>
      <c r="BK92" s="15" t="str">
        <f t="shared" si="51"/>
        <v/>
      </c>
      <c r="BL92" s="14" t="str">
        <f>IFERROR(VLOOKUP(BK92,INSTRUCTION!$I$1:$J$101,2),"")</f>
        <v/>
      </c>
      <c r="BM92" s="15" t="str">
        <f t="shared" si="70"/>
        <v/>
      </c>
      <c r="BN92" s="15" t="str">
        <f t="shared" si="52"/>
        <v/>
      </c>
      <c r="BO92" s="15" t="str">
        <f>IFERROR(SUMPRODUCT(LARGE((J92,S92,AC92,AM92,AW92,BG92),{1,2,3,4,5})),"")</f>
        <v/>
      </c>
      <c r="BP92" s="15" t="str">
        <f>IFERROR(SUMPRODUCT(LARGE((K92,U92,AE92,AO92,AY92,BI92),{1,2,3,4,5})),"")</f>
        <v/>
      </c>
      <c r="BQ92" s="15" t="str">
        <f>IF(BP92=0,"N.A.",IFERROR(SUMPRODUCT(LARGE((N92,W92,AG92,AQ92,BA92,BK92),{1,2,3,4,5})),""))</f>
        <v/>
      </c>
      <c r="BR92" s="15" t="str">
        <f t="shared" si="53"/>
        <v/>
      </c>
      <c r="BS92" s="15" t="str">
        <f t="shared" si="54"/>
        <v/>
      </c>
      <c r="BT92" s="15" t="str">
        <f t="shared" si="55"/>
        <v>N.A.</v>
      </c>
      <c r="BU92" s="15" t="str">
        <f t="shared" si="56"/>
        <v>N.A.</v>
      </c>
      <c r="BV92" s="15" t="str">
        <f t="shared" si="57"/>
        <v>N.A.</v>
      </c>
      <c r="BW92" s="34" t="str">
        <f t="shared" si="58"/>
        <v>N.A.</v>
      </c>
      <c r="BX92" s="15" t="str">
        <f t="shared" si="59"/>
        <v>N.A.</v>
      </c>
      <c r="BY92" s="15" t="str">
        <f t="shared" si="60"/>
        <v>N.A.</v>
      </c>
      <c r="BZ92" s="15" t="str">
        <f t="shared" si="63"/>
        <v>FAILED</v>
      </c>
      <c r="CA92" s="20" t="str">
        <f t="shared" si="61"/>
        <v/>
      </c>
      <c r="CB92" s="16">
        <f t="shared" si="62"/>
        <v>0</v>
      </c>
    </row>
    <row r="93" spans="1:80" x14ac:dyDescent="0.3">
      <c r="A93" s="49">
        <v>91</v>
      </c>
      <c r="B93" s="15">
        <f>TAB!A93</f>
        <v>0</v>
      </c>
      <c r="C93" s="15">
        <f>TAB!B93</f>
        <v>0</v>
      </c>
      <c r="D93" s="14" t="str">
        <f>IF(C93=0,"",TAB!C93)</f>
        <v/>
      </c>
      <c r="E93" s="14" t="str">
        <f>IF(C93=0,"",TAB!D93)</f>
        <v/>
      </c>
      <c r="F93" s="36" t="str">
        <f>IF(C93=0,"",TAB!E93)</f>
        <v/>
      </c>
      <c r="G93" s="14" t="str">
        <f>IF(C93=0,"",TAB!J93)</f>
        <v/>
      </c>
      <c r="H93" s="15" t="str">
        <f t="shared" si="39"/>
        <v/>
      </c>
      <c r="I93" s="15" t="str">
        <f t="shared" si="64"/>
        <v/>
      </c>
      <c r="J93" s="15" t="str">
        <f>IFERROR(VLOOKUP($G93,TAB!$J:$BB,2,FALSE),"")</f>
        <v/>
      </c>
      <c r="K93" s="15" t="str">
        <f>IF(J93="AB",IFERROR(VLOOKUP($G93,TAB!$J:$BB,3,FALSE),""),"NA")</f>
        <v>NA</v>
      </c>
      <c r="L93" s="15" t="str">
        <f>IFERROR(VLOOKUP($G93,TAB!$J:$BB,4,FALSE),"")</f>
        <v/>
      </c>
      <c r="M93" s="15" t="str">
        <f>IFERROR(VLOOKUP($G93,TAB!$J:$BB,5,FALSE),"")</f>
        <v/>
      </c>
      <c r="N93" s="15" t="str">
        <f t="shared" si="40"/>
        <v/>
      </c>
      <c r="O93" s="14" t="str">
        <f>IFERROR(VLOOKUP(N93,INSTRUCTION!$I$1:$J$101,2),"")</f>
        <v/>
      </c>
      <c r="P93" s="15" t="str">
        <f t="shared" si="65"/>
        <v/>
      </c>
      <c r="Q93" s="15" t="str">
        <f t="shared" si="41"/>
        <v/>
      </c>
      <c r="R93" s="15" t="str">
        <f t="shared" si="42"/>
        <v/>
      </c>
      <c r="S93" s="15" t="str">
        <f>IFERROR(VLOOKUP($G93,TAB!$J:$BB,6,FALSE),"")</f>
        <v/>
      </c>
      <c r="T93" s="15" t="str">
        <f>IF(S93="AB",IFERROR(VLOOKUP($G93,TAB!$J:$BB,7,FALSE),""),"NA")</f>
        <v>NA</v>
      </c>
      <c r="U93" s="15" t="str">
        <f>IFERROR(VLOOKUP($G93,TAB!$J:$BB,8,FALSE),"")</f>
        <v/>
      </c>
      <c r="V93" s="15" t="str">
        <f>IFERROR(VLOOKUP($G93,TAB!$J:$BB,9,FALSE),"")</f>
        <v/>
      </c>
      <c r="W93" s="15" t="str">
        <f t="shared" si="43"/>
        <v/>
      </c>
      <c r="X93" s="14" t="str">
        <f>IFERROR(VLOOKUP(W93,INSTRUCTION!$I$1:$J$101,2),"")</f>
        <v/>
      </c>
      <c r="Y93" s="15" t="str">
        <f t="shared" si="66"/>
        <v/>
      </c>
      <c r="Z93" s="14" t="str">
        <f>IF(C93=0,"",TAB!F93)</f>
        <v/>
      </c>
      <c r="AA93" s="15" t="str">
        <f>IFERROR(VLOOKUP(Z93,INSTRUCTION!$D$2:$E$18,2,FALSE),"")</f>
        <v/>
      </c>
      <c r="AB93" s="15" t="str">
        <f t="shared" si="44"/>
        <v/>
      </c>
      <c r="AC93" s="15" t="str">
        <f>IFERROR(VLOOKUP($G93,TAB!$J:$BB,MATCH($Z93,TAB!$1:$1,0)-9,FALSE),"")</f>
        <v/>
      </c>
      <c r="AD93" s="15" t="str">
        <f>IF(AC93="AB",IFERROR(VLOOKUP($G93,TAB!$J:$BB,MATCH($Z93,TAB!$1:$1,0)-8,FALSE),""),"NA")</f>
        <v>NA</v>
      </c>
      <c r="AE93" s="15" t="str">
        <f>IFERROR(VLOOKUP($G93,TAB!$J:$BB,MATCH($Z93,TAB!$1:$1,0)-7,FALSE),"")</f>
        <v/>
      </c>
      <c r="AF93" s="15" t="str">
        <f>IFERROR(VLOOKUP($G93,TAB!$J:$BB,MATCH($Z93,TAB!$1:$1,0)-6,FALSE),"")</f>
        <v/>
      </c>
      <c r="AG93" s="15" t="str">
        <f t="shared" si="45"/>
        <v/>
      </c>
      <c r="AH93" s="14" t="str">
        <f>IFERROR(VLOOKUP(AG93,INSTRUCTION!$I$1:$J$101,2),"")</f>
        <v/>
      </c>
      <c r="AI93" s="15" t="str">
        <f t="shared" si="67"/>
        <v/>
      </c>
      <c r="AJ93" s="15" t="str">
        <f>IF(C93=0,"",TAB!G93)</f>
        <v/>
      </c>
      <c r="AK93" s="15" t="str">
        <f>IFERROR(VLOOKUP(AJ93,INSTRUCTION!$D$2:$E$18,2,FALSE),"")</f>
        <v/>
      </c>
      <c r="AL93" s="15" t="str">
        <f t="shared" si="46"/>
        <v/>
      </c>
      <c r="AM93" s="15" t="str">
        <f>IFERROR(VLOOKUP($G93,TAB!$J:$BB,MATCH($AJ93,TAB!$1:$1,0)-9,FALSE),"")</f>
        <v/>
      </c>
      <c r="AN93" s="15" t="str">
        <f>IF(AM93="AB",IFERROR(VLOOKUP($G93,TAB!$J:$BB,MATCH($AJ93,TAB!$1:$1,0)-8,FALSE),""),"NA")</f>
        <v>NA</v>
      </c>
      <c r="AO93" s="15" t="str">
        <f>IFERROR(VLOOKUP($G93,TAB!$J:$BB,MATCH($AJ93,TAB!$1:$1,0)-7,FALSE),"")</f>
        <v/>
      </c>
      <c r="AP93" s="15" t="str">
        <f>IFERROR(VLOOKUP($G93,TAB!$J:$BB,MATCH($AJ93,TAB!$1:$1,0)-6,FALSE),"")</f>
        <v/>
      </c>
      <c r="AQ93" s="15" t="str">
        <f t="shared" si="47"/>
        <v/>
      </c>
      <c r="AR93" s="14" t="str">
        <f>IFERROR(VLOOKUP(AQ93,INSTRUCTION!$I$1:$J$101,2),"")</f>
        <v/>
      </c>
      <c r="AS93" s="15" t="str">
        <f t="shared" si="68"/>
        <v/>
      </c>
      <c r="AT93" s="15" t="str">
        <f>IF(C93=0,"",TAB!H93)</f>
        <v/>
      </c>
      <c r="AU93" s="15" t="str">
        <f>IFERROR(VLOOKUP(AT93,INSTRUCTION!$D$2:$E$18,2,FALSE),"")</f>
        <v/>
      </c>
      <c r="AV93" s="15" t="str">
        <f t="shared" si="48"/>
        <v/>
      </c>
      <c r="AW93" s="15" t="str">
        <f>IFERROR(VLOOKUP($G93,TAB!$J:$BB,MATCH($AT93,TAB!$1:$1,0)-9,FALSE),"")</f>
        <v/>
      </c>
      <c r="AX93" s="15" t="str">
        <f>IF(AW93="AB",IFERROR(VLOOKUP($G93,TAB!$J:$BB,MATCH($AT93,TAB!$1:$1,0)-8,FALSE),""),"NA")</f>
        <v>NA</v>
      </c>
      <c r="AY93" s="15" t="str">
        <f>IFERROR(VLOOKUP($G93,TAB!$J:$BB,MATCH($AT93,TAB!$1:$1,0)-7,FALSE),"")</f>
        <v/>
      </c>
      <c r="AZ93" s="15" t="str">
        <f>IFERROR(VLOOKUP($G93,TAB!$J:$BB,MATCH($AT93,TAB!$1:$1,0)-6,FALSE),"")</f>
        <v/>
      </c>
      <c r="BA93" s="15" t="str">
        <f t="shared" si="49"/>
        <v/>
      </c>
      <c r="BB93" s="14" t="str">
        <f>IFERROR(VLOOKUP(BA93,INSTRUCTION!$I$1:$J$101,2),"")</f>
        <v/>
      </c>
      <c r="BC93" s="15" t="str">
        <f t="shared" si="69"/>
        <v/>
      </c>
      <c r="BD93" s="15" t="str">
        <f>IF(C93=0,"",TAB!I93)</f>
        <v/>
      </c>
      <c r="BE93" s="15" t="str">
        <f>IFERROR(VLOOKUP(BD93,INSTRUCTION!$D$2:$E$18,2,FALSE),"")</f>
        <v/>
      </c>
      <c r="BF93" s="15" t="str">
        <f t="shared" si="50"/>
        <v/>
      </c>
      <c r="BG93" s="15" t="str">
        <f>IFERROR(VLOOKUP($G93,TAB!$J:$BB,MATCH($BD93,TAB!$1:$1,0)-9,FALSE),"")</f>
        <v/>
      </c>
      <c r="BH93" s="15" t="str">
        <f>IF(BG93="AB",IFERROR(VLOOKUP($G93,TAB!$J:$BB,MATCH($BD93,TAB!$1:$1,0)-8,FALSE),""),"NA")</f>
        <v>NA</v>
      </c>
      <c r="BI93" s="15" t="str">
        <f>IFERROR(VLOOKUP($G93,TAB!$J:$BB,MATCH($BD93,TAB!$1:$1,0)-7,FALSE),"")</f>
        <v/>
      </c>
      <c r="BJ93" s="15" t="str">
        <f>IFERROR(VLOOKUP($G93,TAB!$J:$BB,MATCH($BD93,TAB!$1:$1,0)-6,FALSE),"")</f>
        <v/>
      </c>
      <c r="BK93" s="15" t="str">
        <f t="shared" si="51"/>
        <v/>
      </c>
      <c r="BL93" s="14" t="str">
        <f>IFERROR(VLOOKUP(BK93,INSTRUCTION!$I$1:$J$101,2),"")</f>
        <v/>
      </c>
      <c r="BM93" s="15" t="str">
        <f t="shared" si="70"/>
        <v/>
      </c>
      <c r="BN93" s="15" t="str">
        <f t="shared" si="52"/>
        <v/>
      </c>
      <c r="BO93" s="15" t="str">
        <f>IFERROR(SUMPRODUCT(LARGE((J93,S93,AC93,AM93,AW93,BG93),{1,2,3,4,5})),"")</f>
        <v/>
      </c>
      <c r="BP93" s="15" t="str">
        <f>IFERROR(SUMPRODUCT(LARGE((K93,U93,AE93,AO93,AY93,BI93),{1,2,3,4,5})),"")</f>
        <v/>
      </c>
      <c r="BQ93" s="15" t="str">
        <f>IF(BP93=0,"N.A.",IFERROR(SUMPRODUCT(LARGE((N93,W93,AG93,AQ93,BA93,BK93),{1,2,3,4,5})),""))</f>
        <v/>
      </c>
      <c r="BR93" s="15" t="str">
        <f t="shared" si="53"/>
        <v/>
      </c>
      <c r="BS93" s="15" t="str">
        <f t="shared" si="54"/>
        <v/>
      </c>
      <c r="BT93" s="15" t="str">
        <f t="shared" si="55"/>
        <v>N.A.</v>
      </c>
      <c r="BU93" s="15" t="str">
        <f t="shared" si="56"/>
        <v>N.A.</v>
      </c>
      <c r="BV93" s="15" t="str">
        <f t="shared" si="57"/>
        <v>N.A.</v>
      </c>
      <c r="BW93" s="34" t="str">
        <f t="shared" si="58"/>
        <v>N.A.</v>
      </c>
      <c r="BX93" s="15" t="str">
        <f t="shared" si="59"/>
        <v>N.A.</v>
      </c>
      <c r="BY93" s="15" t="str">
        <f t="shared" si="60"/>
        <v>N.A.</v>
      </c>
      <c r="BZ93" s="15" t="str">
        <f t="shared" si="63"/>
        <v>FAILED</v>
      </c>
      <c r="CA93" s="20" t="str">
        <f t="shared" si="61"/>
        <v/>
      </c>
      <c r="CB93" s="16">
        <f t="shared" si="62"/>
        <v>0</v>
      </c>
    </row>
    <row r="94" spans="1:80" x14ac:dyDescent="0.3">
      <c r="A94" s="49">
        <v>92</v>
      </c>
      <c r="B94" s="15">
        <f>TAB!A94</f>
        <v>0</v>
      </c>
      <c r="C94" s="15">
        <f>TAB!B94</f>
        <v>0</v>
      </c>
      <c r="D94" s="14" t="str">
        <f>IF(C94=0,"",TAB!C94)</f>
        <v/>
      </c>
      <c r="E94" s="14" t="str">
        <f>IF(C94=0,"",TAB!D94)</f>
        <v/>
      </c>
      <c r="F94" s="36" t="str">
        <f>IF(C94=0,"",TAB!E94)</f>
        <v/>
      </c>
      <c r="G94" s="14" t="str">
        <f>IF(C94=0,"",TAB!J94)</f>
        <v/>
      </c>
      <c r="H94" s="15" t="str">
        <f t="shared" si="39"/>
        <v/>
      </c>
      <c r="I94" s="15" t="str">
        <f t="shared" si="64"/>
        <v/>
      </c>
      <c r="J94" s="15" t="str">
        <f>IFERROR(VLOOKUP($G94,TAB!$J:$BB,2,FALSE),"")</f>
        <v/>
      </c>
      <c r="K94" s="15" t="str">
        <f>IF(J94="AB",IFERROR(VLOOKUP($G94,TAB!$J:$BB,3,FALSE),""),"NA")</f>
        <v>NA</v>
      </c>
      <c r="L94" s="15" t="str">
        <f>IFERROR(VLOOKUP($G94,TAB!$J:$BB,4,FALSE),"")</f>
        <v/>
      </c>
      <c r="M94" s="15" t="str">
        <f>IFERROR(VLOOKUP($G94,TAB!$J:$BB,5,FALSE),"")</f>
        <v/>
      </c>
      <c r="N94" s="15" t="str">
        <f t="shared" si="40"/>
        <v/>
      </c>
      <c r="O94" s="14" t="str">
        <f>IFERROR(VLOOKUP(N94,INSTRUCTION!$I$1:$J$101,2),"")</f>
        <v/>
      </c>
      <c r="P94" s="15" t="str">
        <f t="shared" si="65"/>
        <v/>
      </c>
      <c r="Q94" s="15" t="str">
        <f t="shared" si="41"/>
        <v/>
      </c>
      <c r="R94" s="15" t="str">
        <f t="shared" si="42"/>
        <v/>
      </c>
      <c r="S94" s="15" t="str">
        <f>IFERROR(VLOOKUP($G94,TAB!$J:$BB,6,FALSE),"")</f>
        <v/>
      </c>
      <c r="T94" s="15" t="str">
        <f>IF(S94="AB",IFERROR(VLOOKUP($G94,TAB!$J:$BB,7,FALSE),""),"NA")</f>
        <v>NA</v>
      </c>
      <c r="U94" s="15" t="str">
        <f>IFERROR(VLOOKUP($G94,TAB!$J:$BB,8,FALSE),"")</f>
        <v/>
      </c>
      <c r="V94" s="15" t="str">
        <f>IFERROR(VLOOKUP($G94,TAB!$J:$BB,9,FALSE),"")</f>
        <v/>
      </c>
      <c r="W94" s="15" t="str">
        <f t="shared" si="43"/>
        <v/>
      </c>
      <c r="X94" s="14" t="str">
        <f>IFERROR(VLOOKUP(W94,INSTRUCTION!$I$1:$J$101,2),"")</f>
        <v/>
      </c>
      <c r="Y94" s="15" t="str">
        <f t="shared" si="66"/>
        <v/>
      </c>
      <c r="Z94" s="14" t="str">
        <f>IF(C94=0,"",TAB!F94)</f>
        <v/>
      </c>
      <c r="AA94" s="15" t="str">
        <f>IFERROR(VLOOKUP(Z94,INSTRUCTION!$D$2:$E$18,2,FALSE),"")</f>
        <v/>
      </c>
      <c r="AB94" s="15" t="str">
        <f t="shared" si="44"/>
        <v/>
      </c>
      <c r="AC94" s="15" t="str">
        <f>IFERROR(VLOOKUP($G94,TAB!$J:$BB,MATCH($Z94,TAB!$1:$1,0)-9,FALSE),"")</f>
        <v/>
      </c>
      <c r="AD94" s="15" t="str">
        <f>IF(AC94="AB",IFERROR(VLOOKUP($G94,TAB!$J:$BB,MATCH($Z94,TAB!$1:$1,0)-8,FALSE),""),"NA")</f>
        <v>NA</v>
      </c>
      <c r="AE94" s="15" t="str">
        <f>IFERROR(VLOOKUP($G94,TAB!$J:$BB,MATCH($Z94,TAB!$1:$1,0)-7,FALSE),"")</f>
        <v/>
      </c>
      <c r="AF94" s="15" t="str">
        <f>IFERROR(VLOOKUP($G94,TAB!$J:$BB,MATCH($Z94,TAB!$1:$1,0)-6,FALSE),"")</f>
        <v/>
      </c>
      <c r="AG94" s="15" t="str">
        <f t="shared" si="45"/>
        <v/>
      </c>
      <c r="AH94" s="14" t="str">
        <f>IFERROR(VLOOKUP(AG94,INSTRUCTION!$I$1:$J$101,2),"")</f>
        <v/>
      </c>
      <c r="AI94" s="15" t="str">
        <f t="shared" si="67"/>
        <v/>
      </c>
      <c r="AJ94" s="15" t="str">
        <f>IF(C94=0,"",TAB!G94)</f>
        <v/>
      </c>
      <c r="AK94" s="15" t="str">
        <f>IFERROR(VLOOKUP(AJ94,INSTRUCTION!$D$2:$E$18,2,FALSE),"")</f>
        <v/>
      </c>
      <c r="AL94" s="15" t="str">
        <f t="shared" si="46"/>
        <v/>
      </c>
      <c r="AM94" s="15" t="str">
        <f>IFERROR(VLOOKUP($G94,TAB!$J:$BB,MATCH($AJ94,TAB!$1:$1,0)-9,FALSE),"")</f>
        <v/>
      </c>
      <c r="AN94" s="15" t="str">
        <f>IF(AM94="AB",IFERROR(VLOOKUP($G94,TAB!$J:$BB,MATCH($AJ94,TAB!$1:$1,0)-8,FALSE),""),"NA")</f>
        <v>NA</v>
      </c>
      <c r="AO94" s="15" t="str">
        <f>IFERROR(VLOOKUP($G94,TAB!$J:$BB,MATCH($AJ94,TAB!$1:$1,0)-7,FALSE),"")</f>
        <v/>
      </c>
      <c r="AP94" s="15" t="str">
        <f>IFERROR(VLOOKUP($G94,TAB!$J:$BB,MATCH($AJ94,TAB!$1:$1,0)-6,FALSE),"")</f>
        <v/>
      </c>
      <c r="AQ94" s="15" t="str">
        <f t="shared" si="47"/>
        <v/>
      </c>
      <c r="AR94" s="14" t="str">
        <f>IFERROR(VLOOKUP(AQ94,INSTRUCTION!$I$1:$J$101,2),"")</f>
        <v/>
      </c>
      <c r="AS94" s="15" t="str">
        <f t="shared" si="68"/>
        <v/>
      </c>
      <c r="AT94" s="15" t="str">
        <f>IF(C94=0,"",TAB!H94)</f>
        <v/>
      </c>
      <c r="AU94" s="15" t="str">
        <f>IFERROR(VLOOKUP(AT94,INSTRUCTION!$D$2:$E$18,2,FALSE),"")</f>
        <v/>
      </c>
      <c r="AV94" s="15" t="str">
        <f t="shared" si="48"/>
        <v/>
      </c>
      <c r="AW94" s="15" t="str">
        <f>IFERROR(VLOOKUP($G94,TAB!$J:$BB,MATCH($AT94,TAB!$1:$1,0)-9,FALSE),"")</f>
        <v/>
      </c>
      <c r="AX94" s="15" t="str">
        <f>IF(AW94="AB",IFERROR(VLOOKUP($G94,TAB!$J:$BB,MATCH($AT94,TAB!$1:$1,0)-8,FALSE),""),"NA")</f>
        <v>NA</v>
      </c>
      <c r="AY94" s="15" t="str">
        <f>IFERROR(VLOOKUP($G94,TAB!$J:$BB,MATCH($AT94,TAB!$1:$1,0)-7,FALSE),"")</f>
        <v/>
      </c>
      <c r="AZ94" s="15" t="str">
        <f>IFERROR(VLOOKUP($G94,TAB!$J:$BB,MATCH($AT94,TAB!$1:$1,0)-6,FALSE),"")</f>
        <v/>
      </c>
      <c r="BA94" s="15" t="str">
        <f t="shared" si="49"/>
        <v/>
      </c>
      <c r="BB94" s="14" t="str">
        <f>IFERROR(VLOOKUP(BA94,INSTRUCTION!$I$1:$J$101,2),"")</f>
        <v/>
      </c>
      <c r="BC94" s="15" t="str">
        <f t="shared" si="69"/>
        <v/>
      </c>
      <c r="BD94" s="15" t="str">
        <f>IF(C94=0,"",TAB!I94)</f>
        <v/>
      </c>
      <c r="BE94" s="15" t="str">
        <f>IFERROR(VLOOKUP(BD94,INSTRUCTION!$D$2:$E$18,2,FALSE),"")</f>
        <v/>
      </c>
      <c r="BF94" s="15" t="str">
        <f t="shared" si="50"/>
        <v/>
      </c>
      <c r="BG94" s="15" t="str">
        <f>IFERROR(VLOOKUP($G94,TAB!$J:$BB,MATCH($BD94,TAB!$1:$1,0)-9,FALSE),"")</f>
        <v/>
      </c>
      <c r="BH94" s="15" t="str">
        <f>IF(BG94="AB",IFERROR(VLOOKUP($G94,TAB!$J:$BB,MATCH($BD94,TAB!$1:$1,0)-8,FALSE),""),"NA")</f>
        <v>NA</v>
      </c>
      <c r="BI94" s="15" t="str">
        <f>IFERROR(VLOOKUP($G94,TAB!$J:$BB,MATCH($BD94,TAB!$1:$1,0)-7,FALSE),"")</f>
        <v/>
      </c>
      <c r="BJ94" s="15" t="str">
        <f>IFERROR(VLOOKUP($G94,TAB!$J:$BB,MATCH($BD94,TAB!$1:$1,0)-6,FALSE),"")</f>
        <v/>
      </c>
      <c r="BK94" s="15" t="str">
        <f t="shared" si="51"/>
        <v/>
      </c>
      <c r="BL94" s="14" t="str">
        <f>IFERROR(VLOOKUP(BK94,INSTRUCTION!$I$1:$J$101,2),"")</f>
        <v/>
      </c>
      <c r="BM94" s="15" t="str">
        <f t="shared" si="70"/>
        <v/>
      </c>
      <c r="BN94" s="15" t="str">
        <f t="shared" si="52"/>
        <v/>
      </c>
      <c r="BO94" s="15" t="str">
        <f>IFERROR(SUMPRODUCT(LARGE((J94,S94,AC94,AM94,AW94,BG94),{1,2,3,4,5})),"")</f>
        <v/>
      </c>
      <c r="BP94" s="15" t="str">
        <f>IFERROR(SUMPRODUCT(LARGE((K94,U94,AE94,AO94,AY94,BI94),{1,2,3,4,5})),"")</f>
        <v/>
      </c>
      <c r="BQ94" s="15" t="str">
        <f>IF(BP94=0,"N.A.",IFERROR(SUMPRODUCT(LARGE((N94,W94,AG94,AQ94,BA94,BK94),{1,2,3,4,5})),""))</f>
        <v/>
      </c>
      <c r="BR94" s="15" t="str">
        <f t="shared" si="53"/>
        <v/>
      </c>
      <c r="BS94" s="15" t="str">
        <f t="shared" si="54"/>
        <v/>
      </c>
      <c r="BT94" s="15" t="str">
        <f t="shared" si="55"/>
        <v>N.A.</v>
      </c>
      <c r="BU94" s="15" t="str">
        <f t="shared" si="56"/>
        <v>N.A.</v>
      </c>
      <c r="BV94" s="15" t="str">
        <f t="shared" si="57"/>
        <v>N.A.</v>
      </c>
      <c r="BW94" s="34" t="str">
        <f t="shared" si="58"/>
        <v>N.A.</v>
      </c>
      <c r="BX94" s="15" t="str">
        <f t="shared" si="59"/>
        <v>N.A.</v>
      </c>
      <c r="BY94" s="15" t="str">
        <f t="shared" si="60"/>
        <v>N.A.</v>
      </c>
      <c r="BZ94" s="15" t="str">
        <f t="shared" si="63"/>
        <v>FAILED</v>
      </c>
      <c r="CA94" s="20" t="str">
        <f t="shared" si="61"/>
        <v/>
      </c>
      <c r="CB94" s="16">
        <f t="shared" si="62"/>
        <v>0</v>
      </c>
    </row>
    <row r="95" spans="1:80" x14ac:dyDescent="0.3">
      <c r="A95" s="49">
        <v>93</v>
      </c>
      <c r="B95" s="15">
        <f>TAB!A95</f>
        <v>0</v>
      </c>
      <c r="C95" s="15">
        <f>TAB!B95</f>
        <v>0</v>
      </c>
      <c r="D95" s="14" t="str">
        <f>IF(C95=0,"",TAB!C95)</f>
        <v/>
      </c>
      <c r="E95" s="14" t="str">
        <f>IF(C95=0,"",TAB!D95)</f>
        <v/>
      </c>
      <c r="F95" s="36" t="str">
        <f>IF(C95=0,"",TAB!E95)</f>
        <v/>
      </c>
      <c r="G95" s="14" t="str">
        <f>IF(C95=0,"",TAB!J95)</f>
        <v/>
      </c>
      <c r="H95" s="15" t="str">
        <f t="shared" si="39"/>
        <v/>
      </c>
      <c r="I95" s="15" t="str">
        <f t="shared" si="64"/>
        <v/>
      </c>
      <c r="J95" s="15" t="str">
        <f>IFERROR(VLOOKUP($G95,TAB!$J:$BB,2,FALSE),"")</f>
        <v/>
      </c>
      <c r="K95" s="15" t="str">
        <f>IF(J95="AB",IFERROR(VLOOKUP($G95,TAB!$J:$BB,3,FALSE),""),"NA")</f>
        <v>NA</v>
      </c>
      <c r="L95" s="15" t="str">
        <f>IFERROR(VLOOKUP($G95,TAB!$J:$BB,4,FALSE),"")</f>
        <v/>
      </c>
      <c r="M95" s="15" t="str">
        <f>IFERROR(VLOOKUP($G95,TAB!$J:$BB,5,FALSE),"")</f>
        <v/>
      </c>
      <c r="N95" s="15" t="str">
        <f t="shared" si="40"/>
        <v/>
      </c>
      <c r="O95" s="14" t="str">
        <f>IFERROR(VLOOKUP(N95,INSTRUCTION!$I$1:$J$101,2),"")</f>
        <v/>
      </c>
      <c r="P95" s="15" t="str">
        <f t="shared" si="65"/>
        <v/>
      </c>
      <c r="Q95" s="15" t="str">
        <f t="shared" si="41"/>
        <v/>
      </c>
      <c r="R95" s="15" t="str">
        <f t="shared" si="42"/>
        <v/>
      </c>
      <c r="S95" s="15" t="str">
        <f>IFERROR(VLOOKUP($G95,TAB!$J:$BB,6,FALSE),"")</f>
        <v/>
      </c>
      <c r="T95" s="15" t="str">
        <f>IF(S95="AB",IFERROR(VLOOKUP($G95,TAB!$J:$BB,7,FALSE),""),"NA")</f>
        <v>NA</v>
      </c>
      <c r="U95" s="15" t="str">
        <f>IFERROR(VLOOKUP($G95,TAB!$J:$BB,8,FALSE),"")</f>
        <v/>
      </c>
      <c r="V95" s="15" t="str">
        <f>IFERROR(VLOOKUP($G95,TAB!$J:$BB,9,FALSE),"")</f>
        <v/>
      </c>
      <c r="W95" s="15" t="str">
        <f t="shared" si="43"/>
        <v/>
      </c>
      <c r="X95" s="14" t="str">
        <f>IFERROR(VLOOKUP(W95,INSTRUCTION!$I$1:$J$101,2),"")</f>
        <v/>
      </c>
      <c r="Y95" s="15" t="str">
        <f t="shared" si="66"/>
        <v/>
      </c>
      <c r="Z95" s="14" t="str">
        <f>IF(C95=0,"",TAB!F95)</f>
        <v/>
      </c>
      <c r="AA95" s="15" t="str">
        <f>IFERROR(VLOOKUP(Z95,INSTRUCTION!$D$2:$E$18,2,FALSE),"")</f>
        <v/>
      </c>
      <c r="AB95" s="15" t="str">
        <f t="shared" si="44"/>
        <v/>
      </c>
      <c r="AC95" s="15" t="str">
        <f>IFERROR(VLOOKUP($G95,TAB!$J:$BB,MATCH($Z95,TAB!$1:$1,0)-9,FALSE),"")</f>
        <v/>
      </c>
      <c r="AD95" s="15" t="str">
        <f>IF(AC95="AB",IFERROR(VLOOKUP($G95,TAB!$J:$BB,MATCH($Z95,TAB!$1:$1,0)-8,FALSE),""),"NA")</f>
        <v>NA</v>
      </c>
      <c r="AE95" s="15" t="str">
        <f>IFERROR(VLOOKUP($G95,TAB!$J:$BB,MATCH($Z95,TAB!$1:$1,0)-7,FALSE),"")</f>
        <v/>
      </c>
      <c r="AF95" s="15" t="str">
        <f>IFERROR(VLOOKUP($G95,TAB!$J:$BB,MATCH($Z95,TAB!$1:$1,0)-6,FALSE),"")</f>
        <v/>
      </c>
      <c r="AG95" s="15" t="str">
        <f t="shared" si="45"/>
        <v/>
      </c>
      <c r="AH95" s="14" t="str">
        <f>IFERROR(VLOOKUP(AG95,INSTRUCTION!$I$1:$J$101,2),"")</f>
        <v/>
      </c>
      <c r="AI95" s="15" t="str">
        <f t="shared" si="67"/>
        <v/>
      </c>
      <c r="AJ95" s="15" t="str">
        <f>IF(C95=0,"",TAB!G95)</f>
        <v/>
      </c>
      <c r="AK95" s="15" t="str">
        <f>IFERROR(VLOOKUP(AJ95,INSTRUCTION!$D$2:$E$18,2,FALSE),"")</f>
        <v/>
      </c>
      <c r="AL95" s="15" t="str">
        <f t="shared" si="46"/>
        <v/>
      </c>
      <c r="AM95" s="15" t="str">
        <f>IFERROR(VLOOKUP($G95,TAB!$J:$BB,MATCH($AJ95,TAB!$1:$1,0)-9,FALSE),"")</f>
        <v/>
      </c>
      <c r="AN95" s="15" t="str">
        <f>IF(AM95="AB",IFERROR(VLOOKUP($G95,TAB!$J:$BB,MATCH($AJ95,TAB!$1:$1,0)-8,FALSE),""),"NA")</f>
        <v>NA</v>
      </c>
      <c r="AO95" s="15" t="str">
        <f>IFERROR(VLOOKUP($G95,TAB!$J:$BB,MATCH($AJ95,TAB!$1:$1,0)-7,FALSE),"")</f>
        <v/>
      </c>
      <c r="AP95" s="15" t="str">
        <f>IFERROR(VLOOKUP($G95,TAB!$J:$BB,MATCH($AJ95,TAB!$1:$1,0)-6,FALSE),"")</f>
        <v/>
      </c>
      <c r="AQ95" s="15" t="str">
        <f t="shared" si="47"/>
        <v/>
      </c>
      <c r="AR95" s="14" t="str">
        <f>IFERROR(VLOOKUP(AQ95,INSTRUCTION!$I$1:$J$101,2),"")</f>
        <v/>
      </c>
      <c r="AS95" s="15" t="str">
        <f t="shared" si="68"/>
        <v/>
      </c>
      <c r="AT95" s="15" t="str">
        <f>IF(C95=0,"",TAB!H95)</f>
        <v/>
      </c>
      <c r="AU95" s="15" t="str">
        <f>IFERROR(VLOOKUP(AT95,INSTRUCTION!$D$2:$E$18,2,FALSE),"")</f>
        <v/>
      </c>
      <c r="AV95" s="15" t="str">
        <f t="shared" si="48"/>
        <v/>
      </c>
      <c r="AW95" s="15" t="str">
        <f>IFERROR(VLOOKUP($G95,TAB!$J:$BB,MATCH($AT95,TAB!$1:$1,0)-9,FALSE),"")</f>
        <v/>
      </c>
      <c r="AX95" s="15" t="str">
        <f>IF(AW95="AB",IFERROR(VLOOKUP($G95,TAB!$J:$BB,MATCH($AT95,TAB!$1:$1,0)-8,FALSE),""),"NA")</f>
        <v>NA</v>
      </c>
      <c r="AY95" s="15" t="str">
        <f>IFERROR(VLOOKUP($G95,TAB!$J:$BB,MATCH($AT95,TAB!$1:$1,0)-7,FALSE),"")</f>
        <v/>
      </c>
      <c r="AZ95" s="15" t="str">
        <f>IFERROR(VLOOKUP($G95,TAB!$J:$BB,MATCH($AT95,TAB!$1:$1,0)-6,FALSE),"")</f>
        <v/>
      </c>
      <c r="BA95" s="15" t="str">
        <f t="shared" si="49"/>
        <v/>
      </c>
      <c r="BB95" s="14" t="str">
        <f>IFERROR(VLOOKUP(BA95,INSTRUCTION!$I$1:$J$101,2),"")</f>
        <v/>
      </c>
      <c r="BC95" s="15" t="str">
        <f t="shared" si="69"/>
        <v/>
      </c>
      <c r="BD95" s="15" t="str">
        <f>IF(C95=0,"",TAB!I95)</f>
        <v/>
      </c>
      <c r="BE95" s="15" t="str">
        <f>IFERROR(VLOOKUP(BD95,INSTRUCTION!$D$2:$E$18,2,FALSE),"")</f>
        <v/>
      </c>
      <c r="BF95" s="15" t="str">
        <f t="shared" si="50"/>
        <v/>
      </c>
      <c r="BG95" s="15" t="str">
        <f>IFERROR(VLOOKUP($G95,TAB!$J:$BB,MATCH($BD95,TAB!$1:$1,0)-9,FALSE),"")</f>
        <v/>
      </c>
      <c r="BH95" s="15" t="str">
        <f>IF(BG95="AB",IFERROR(VLOOKUP($G95,TAB!$J:$BB,MATCH($BD95,TAB!$1:$1,0)-8,FALSE),""),"NA")</f>
        <v>NA</v>
      </c>
      <c r="BI95" s="15" t="str">
        <f>IFERROR(VLOOKUP($G95,TAB!$J:$BB,MATCH($BD95,TAB!$1:$1,0)-7,FALSE),"")</f>
        <v/>
      </c>
      <c r="BJ95" s="15" t="str">
        <f>IFERROR(VLOOKUP($G95,TAB!$J:$BB,MATCH($BD95,TAB!$1:$1,0)-6,FALSE),"")</f>
        <v/>
      </c>
      <c r="BK95" s="15" t="str">
        <f t="shared" si="51"/>
        <v/>
      </c>
      <c r="BL95" s="14" t="str">
        <f>IFERROR(VLOOKUP(BK95,INSTRUCTION!$I$1:$J$101,2),"")</f>
        <v/>
      </c>
      <c r="BM95" s="15" t="str">
        <f t="shared" si="70"/>
        <v/>
      </c>
      <c r="BN95" s="15" t="str">
        <f t="shared" si="52"/>
        <v/>
      </c>
      <c r="BO95" s="15" t="str">
        <f>IFERROR(SUMPRODUCT(LARGE((J95,S95,AC95,AM95,AW95,BG95),{1,2,3,4,5})),"")</f>
        <v/>
      </c>
      <c r="BP95" s="15" t="str">
        <f>IFERROR(SUMPRODUCT(LARGE((K95,U95,AE95,AO95,AY95,BI95),{1,2,3,4,5})),"")</f>
        <v/>
      </c>
      <c r="BQ95" s="15" t="str">
        <f>IF(BP95=0,"N.A.",IFERROR(SUMPRODUCT(LARGE((N95,W95,AG95,AQ95,BA95,BK95),{1,2,3,4,5})),""))</f>
        <v/>
      </c>
      <c r="BR95" s="15" t="str">
        <f t="shared" si="53"/>
        <v/>
      </c>
      <c r="BS95" s="15" t="str">
        <f t="shared" si="54"/>
        <v/>
      </c>
      <c r="BT95" s="15" t="str">
        <f t="shared" si="55"/>
        <v>N.A.</v>
      </c>
      <c r="BU95" s="15" t="str">
        <f t="shared" si="56"/>
        <v>N.A.</v>
      </c>
      <c r="BV95" s="15" t="str">
        <f t="shared" si="57"/>
        <v>N.A.</v>
      </c>
      <c r="BW95" s="34" t="str">
        <f t="shared" si="58"/>
        <v>N.A.</v>
      </c>
      <c r="BX95" s="15" t="str">
        <f t="shared" si="59"/>
        <v>N.A.</v>
      </c>
      <c r="BY95" s="15" t="str">
        <f t="shared" si="60"/>
        <v>N.A.</v>
      </c>
      <c r="BZ95" s="15" t="str">
        <f t="shared" si="63"/>
        <v>FAILED</v>
      </c>
      <c r="CA95" s="20" t="str">
        <f t="shared" si="61"/>
        <v/>
      </c>
      <c r="CB95" s="16">
        <f t="shared" si="62"/>
        <v>0</v>
      </c>
    </row>
    <row r="96" spans="1:80" x14ac:dyDescent="0.3">
      <c r="A96" s="49">
        <v>94</v>
      </c>
      <c r="B96" s="15">
        <f>TAB!A96</f>
        <v>0</v>
      </c>
      <c r="C96" s="15">
        <f>TAB!B96</f>
        <v>0</v>
      </c>
      <c r="D96" s="14" t="str">
        <f>IF(C96=0,"",TAB!C96)</f>
        <v/>
      </c>
      <c r="E96" s="14" t="str">
        <f>IF(C96=0,"",TAB!D96)</f>
        <v/>
      </c>
      <c r="F96" s="36" t="str">
        <f>IF(C96=0,"",TAB!E96)</f>
        <v/>
      </c>
      <c r="G96" s="14" t="str">
        <f>IF(C96=0,"",TAB!J96)</f>
        <v/>
      </c>
      <c r="H96" s="15" t="str">
        <f t="shared" si="39"/>
        <v/>
      </c>
      <c r="I96" s="15" t="str">
        <f t="shared" si="64"/>
        <v/>
      </c>
      <c r="J96" s="15" t="str">
        <f>IFERROR(VLOOKUP($G96,TAB!$J:$BB,2,FALSE),"")</f>
        <v/>
      </c>
      <c r="K96" s="15" t="str">
        <f>IF(J96="AB",IFERROR(VLOOKUP($G96,TAB!$J:$BB,3,FALSE),""),"NA")</f>
        <v>NA</v>
      </c>
      <c r="L96" s="15" t="str">
        <f>IFERROR(VLOOKUP($G96,TAB!$J:$BB,4,FALSE),"")</f>
        <v/>
      </c>
      <c r="M96" s="15" t="str">
        <f>IFERROR(VLOOKUP($G96,TAB!$J:$BB,5,FALSE),"")</f>
        <v/>
      </c>
      <c r="N96" s="15" t="str">
        <f t="shared" si="40"/>
        <v/>
      </c>
      <c r="O96" s="14" t="str">
        <f>IFERROR(VLOOKUP(N96,INSTRUCTION!$I$1:$J$101,2),"")</f>
        <v/>
      </c>
      <c r="P96" s="15" t="str">
        <f t="shared" si="65"/>
        <v/>
      </c>
      <c r="Q96" s="15" t="str">
        <f t="shared" si="41"/>
        <v/>
      </c>
      <c r="R96" s="15" t="str">
        <f t="shared" si="42"/>
        <v/>
      </c>
      <c r="S96" s="15" t="str">
        <f>IFERROR(VLOOKUP($G96,TAB!$J:$BB,6,FALSE),"")</f>
        <v/>
      </c>
      <c r="T96" s="15" t="str">
        <f>IF(S96="AB",IFERROR(VLOOKUP($G96,TAB!$J:$BB,7,FALSE),""),"NA")</f>
        <v>NA</v>
      </c>
      <c r="U96" s="15" t="str">
        <f>IFERROR(VLOOKUP($G96,TAB!$J:$BB,8,FALSE),"")</f>
        <v/>
      </c>
      <c r="V96" s="15" t="str">
        <f>IFERROR(VLOOKUP($G96,TAB!$J:$BB,9,FALSE),"")</f>
        <v/>
      </c>
      <c r="W96" s="15" t="str">
        <f t="shared" si="43"/>
        <v/>
      </c>
      <c r="X96" s="14" t="str">
        <f>IFERROR(VLOOKUP(W96,INSTRUCTION!$I$1:$J$101,2),"")</f>
        <v/>
      </c>
      <c r="Y96" s="15" t="str">
        <f t="shared" si="66"/>
        <v/>
      </c>
      <c r="Z96" s="14" t="str">
        <f>IF(C96=0,"",TAB!F96)</f>
        <v/>
      </c>
      <c r="AA96" s="15" t="str">
        <f>IFERROR(VLOOKUP(Z96,INSTRUCTION!$D$2:$E$18,2,FALSE),"")</f>
        <v/>
      </c>
      <c r="AB96" s="15" t="str">
        <f t="shared" si="44"/>
        <v/>
      </c>
      <c r="AC96" s="15" t="str">
        <f>IFERROR(VLOOKUP($G96,TAB!$J:$BB,MATCH($Z96,TAB!$1:$1,0)-9,FALSE),"")</f>
        <v/>
      </c>
      <c r="AD96" s="15" t="str">
        <f>IF(AC96="AB",IFERROR(VLOOKUP($G96,TAB!$J:$BB,MATCH($Z96,TAB!$1:$1,0)-8,FALSE),""),"NA")</f>
        <v>NA</v>
      </c>
      <c r="AE96" s="15" t="str">
        <f>IFERROR(VLOOKUP($G96,TAB!$J:$BB,MATCH($Z96,TAB!$1:$1,0)-7,FALSE),"")</f>
        <v/>
      </c>
      <c r="AF96" s="15" t="str">
        <f>IFERROR(VLOOKUP($G96,TAB!$J:$BB,MATCH($Z96,TAB!$1:$1,0)-6,FALSE),"")</f>
        <v/>
      </c>
      <c r="AG96" s="15" t="str">
        <f t="shared" si="45"/>
        <v/>
      </c>
      <c r="AH96" s="14" t="str">
        <f>IFERROR(VLOOKUP(AG96,INSTRUCTION!$I$1:$J$101,2),"")</f>
        <v/>
      </c>
      <c r="AI96" s="15" t="str">
        <f t="shared" si="67"/>
        <v/>
      </c>
      <c r="AJ96" s="15" t="str">
        <f>IF(C96=0,"",TAB!G96)</f>
        <v/>
      </c>
      <c r="AK96" s="15" t="str">
        <f>IFERROR(VLOOKUP(AJ96,INSTRUCTION!$D$2:$E$18,2,FALSE),"")</f>
        <v/>
      </c>
      <c r="AL96" s="15" t="str">
        <f t="shared" si="46"/>
        <v/>
      </c>
      <c r="AM96" s="15" t="str">
        <f>IFERROR(VLOOKUP($G96,TAB!$J:$BB,MATCH($AJ96,TAB!$1:$1,0)-9,FALSE),"")</f>
        <v/>
      </c>
      <c r="AN96" s="15" t="str">
        <f>IF(AM96="AB",IFERROR(VLOOKUP($G96,TAB!$J:$BB,MATCH($AJ96,TAB!$1:$1,0)-8,FALSE),""),"NA")</f>
        <v>NA</v>
      </c>
      <c r="AO96" s="15" t="str">
        <f>IFERROR(VLOOKUP($G96,TAB!$J:$BB,MATCH($AJ96,TAB!$1:$1,0)-7,FALSE),"")</f>
        <v/>
      </c>
      <c r="AP96" s="15" t="str">
        <f>IFERROR(VLOOKUP($G96,TAB!$J:$BB,MATCH($AJ96,TAB!$1:$1,0)-6,FALSE),"")</f>
        <v/>
      </c>
      <c r="AQ96" s="15" t="str">
        <f t="shared" si="47"/>
        <v/>
      </c>
      <c r="AR96" s="14" t="str">
        <f>IFERROR(VLOOKUP(AQ96,INSTRUCTION!$I$1:$J$101,2),"")</f>
        <v/>
      </c>
      <c r="AS96" s="15" t="str">
        <f t="shared" si="68"/>
        <v/>
      </c>
      <c r="AT96" s="15" t="str">
        <f>IF(C96=0,"",TAB!H96)</f>
        <v/>
      </c>
      <c r="AU96" s="15" t="str">
        <f>IFERROR(VLOOKUP(AT96,INSTRUCTION!$D$2:$E$18,2,FALSE),"")</f>
        <v/>
      </c>
      <c r="AV96" s="15" t="str">
        <f t="shared" si="48"/>
        <v/>
      </c>
      <c r="AW96" s="15" t="str">
        <f>IFERROR(VLOOKUP($G96,TAB!$J:$BB,MATCH($AT96,TAB!$1:$1,0)-9,FALSE),"")</f>
        <v/>
      </c>
      <c r="AX96" s="15" t="str">
        <f>IF(AW96="AB",IFERROR(VLOOKUP($G96,TAB!$J:$BB,MATCH($AT96,TAB!$1:$1,0)-8,FALSE),""),"NA")</f>
        <v>NA</v>
      </c>
      <c r="AY96" s="15" t="str">
        <f>IFERROR(VLOOKUP($G96,TAB!$J:$BB,MATCH($AT96,TAB!$1:$1,0)-7,FALSE),"")</f>
        <v/>
      </c>
      <c r="AZ96" s="15" t="str">
        <f>IFERROR(VLOOKUP($G96,TAB!$J:$BB,MATCH($AT96,TAB!$1:$1,0)-6,FALSE),"")</f>
        <v/>
      </c>
      <c r="BA96" s="15" t="str">
        <f t="shared" si="49"/>
        <v/>
      </c>
      <c r="BB96" s="14" t="str">
        <f>IFERROR(VLOOKUP(BA96,INSTRUCTION!$I$1:$J$101,2),"")</f>
        <v/>
      </c>
      <c r="BC96" s="15" t="str">
        <f t="shared" si="69"/>
        <v/>
      </c>
      <c r="BD96" s="15" t="str">
        <f>IF(C96=0,"",TAB!I96)</f>
        <v/>
      </c>
      <c r="BE96" s="15" t="str">
        <f>IFERROR(VLOOKUP(BD96,INSTRUCTION!$D$2:$E$18,2,FALSE),"")</f>
        <v/>
      </c>
      <c r="BF96" s="15" t="str">
        <f t="shared" si="50"/>
        <v/>
      </c>
      <c r="BG96" s="15" t="str">
        <f>IFERROR(VLOOKUP($G96,TAB!$J:$BB,MATCH($BD96,TAB!$1:$1,0)-9,FALSE),"")</f>
        <v/>
      </c>
      <c r="BH96" s="15" t="str">
        <f>IF(BG96="AB",IFERROR(VLOOKUP($G96,TAB!$J:$BB,MATCH($BD96,TAB!$1:$1,0)-8,FALSE),""),"NA")</f>
        <v>NA</v>
      </c>
      <c r="BI96" s="15" t="str">
        <f>IFERROR(VLOOKUP($G96,TAB!$J:$BB,MATCH($BD96,TAB!$1:$1,0)-7,FALSE),"")</f>
        <v/>
      </c>
      <c r="BJ96" s="15" t="str">
        <f>IFERROR(VLOOKUP($G96,TAB!$J:$BB,MATCH($BD96,TAB!$1:$1,0)-6,FALSE),"")</f>
        <v/>
      </c>
      <c r="BK96" s="15" t="str">
        <f t="shared" si="51"/>
        <v/>
      </c>
      <c r="BL96" s="14" t="str">
        <f>IFERROR(VLOOKUP(BK96,INSTRUCTION!$I$1:$J$101,2),"")</f>
        <v/>
      </c>
      <c r="BM96" s="15" t="str">
        <f t="shared" si="70"/>
        <v/>
      </c>
      <c r="BN96" s="15" t="str">
        <f t="shared" si="52"/>
        <v/>
      </c>
      <c r="BO96" s="15" t="str">
        <f>IFERROR(SUMPRODUCT(LARGE((J96,S96,AC96,AM96,AW96,BG96),{1,2,3,4,5})),"")</f>
        <v/>
      </c>
      <c r="BP96" s="15" t="str">
        <f>IFERROR(SUMPRODUCT(LARGE((K96,U96,AE96,AO96,AY96,BI96),{1,2,3,4,5})),"")</f>
        <v/>
      </c>
      <c r="BQ96" s="15" t="str">
        <f>IF(BP96=0,"N.A.",IFERROR(SUMPRODUCT(LARGE((N96,W96,AG96,AQ96,BA96,BK96),{1,2,3,4,5})),""))</f>
        <v/>
      </c>
      <c r="BR96" s="15" t="str">
        <f t="shared" si="53"/>
        <v/>
      </c>
      <c r="BS96" s="15" t="str">
        <f t="shared" si="54"/>
        <v/>
      </c>
      <c r="BT96" s="15" t="str">
        <f t="shared" si="55"/>
        <v>N.A.</v>
      </c>
      <c r="BU96" s="15" t="str">
        <f t="shared" si="56"/>
        <v>N.A.</v>
      </c>
      <c r="BV96" s="15" t="str">
        <f t="shared" si="57"/>
        <v>N.A.</v>
      </c>
      <c r="BW96" s="34" t="str">
        <f t="shared" si="58"/>
        <v>N.A.</v>
      </c>
      <c r="BX96" s="15" t="str">
        <f t="shared" si="59"/>
        <v>N.A.</v>
      </c>
      <c r="BY96" s="15" t="str">
        <f t="shared" si="60"/>
        <v>N.A.</v>
      </c>
      <c r="BZ96" s="15" t="str">
        <f t="shared" si="63"/>
        <v>FAILED</v>
      </c>
      <c r="CA96" s="20" t="str">
        <f t="shared" si="61"/>
        <v/>
      </c>
      <c r="CB96" s="16">
        <f t="shared" si="62"/>
        <v>0</v>
      </c>
    </row>
    <row r="97" spans="1:80" x14ac:dyDescent="0.3">
      <c r="A97" s="49">
        <v>95</v>
      </c>
      <c r="B97" s="15">
        <f>TAB!A97</f>
        <v>0</v>
      </c>
      <c r="C97" s="15">
        <f>TAB!B97</f>
        <v>0</v>
      </c>
      <c r="D97" s="14" t="str">
        <f>IF(C97=0,"",TAB!C97)</f>
        <v/>
      </c>
      <c r="E97" s="14" t="str">
        <f>IF(C97=0,"",TAB!D97)</f>
        <v/>
      </c>
      <c r="F97" s="36" t="str">
        <f>IF(C97=0,"",TAB!E97)</f>
        <v/>
      </c>
      <c r="G97" s="14" t="str">
        <f>IF(C97=0,"",TAB!J97)</f>
        <v/>
      </c>
      <c r="H97" s="15" t="str">
        <f t="shared" si="39"/>
        <v/>
      </c>
      <c r="I97" s="15" t="str">
        <f t="shared" si="64"/>
        <v/>
      </c>
      <c r="J97" s="15" t="str">
        <f>IFERROR(VLOOKUP($G97,TAB!$J:$BB,2,FALSE),"")</f>
        <v/>
      </c>
      <c r="K97" s="15" t="str">
        <f>IF(J97="AB",IFERROR(VLOOKUP($G97,TAB!$J:$BB,3,FALSE),""),"NA")</f>
        <v>NA</v>
      </c>
      <c r="L97" s="15" t="str">
        <f>IFERROR(VLOOKUP($G97,TAB!$J:$BB,4,FALSE),"")</f>
        <v/>
      </c>
      <c r="M97" s="15" t="str">
        <f>IFERROR(VLOOKUP($G97,TAB!$J:$BB,5,FALSE),"")</f>
        <v/>
      </c>
      <c r="N97" s="15" t="str">
        <f t="shared" si="40"/>
        <v/>
      </c>
      <c r="O97" s="14" t="str">
        <f>IFERROR(VLOOKUP(N97,INSTRUCTION!$I$1:$J$101,2),"")</f>
        <v/>
      </c>
      <c r="P97" s="15" t="str">
        <f t="shared" si="65"/>
        <v/>
      </c>
      <c r="Q97" s="15" t="str">
        <f t="shared" si="41"/>
        <v/>
      </c>
      <c r="R97" s="15" t="str">
        <f t="shared" si="42"/>
        <v/>
      </c>
      <c r="S97" s="15" t="str">
        <f>IFERROR(VLOOKUP($G97,TAB!$J:$BB,6,FALSE),"")</f>
        <v/>
      </c>
      <c r="T97" s="15" t="str">
        <f>IF(S97="AB",IFERROR(VLOOKUP($G97,TAB!$J:$BB,7,FALSE),""),"NA")</f>
        <v>NA</v>
      </c>
      <c r="U97" s="15" t="str">
        <f>IFERROR(VLOOKUP($G97,TAB!$J:$BB,8,FALSE),"")</f>
        <v/>
      </c>
      <c r="V97" s="15" t="str">
        <f>IFERROR(VLOOKUP($G97,TAB!$J:$BB,9,FALSE),"")</f>
        <v/>
      </c>
      <c r="W97" s="15" t="str">
        <f t="shared" si="43"/>
        <v/>
      </c>
      <c r="X97" s="14" t="str">
        <f>IFERROR(VLOOKUP(W97,INSTRUCTION!$I$1:$J$101,2),"")</f>
        <v/>
      </c>
      <c r="Y97" s="15" t="str">
        <f t="shared" si="66"/>
        <v/>
      </c>
      <c r="Z97" s="14" t="str">
        <f>IF(C97=0,"",TAB!F97)</f>
        <v/>
      </c>
      <c r="AA97" s="15" t="str">
        <f>IFERROR(VLOOKUP(Z97,INSTRUCTION!$D$2:$E$18,2,FALSE),"")</f>
        <v/>
      </c>
      <c r="AB97" s="15" t="str">
        <f t="shared" si="44"/>
        <v/>
      </c>
      <c r="AC97" s="15" t="str">
        <f>IFERROR(VLOOKUP($G97,TAB!$J:$BB,MATCH($Z97,TAB!$1:$1,0)-9,FALSE),"")</f>
        <v/>
      </c>
      <c r="AD97" s="15" t="str">
        <f>IF(AC97="AB",IFERROR(VLOOKUP($G97,TAB!$J:$BB,MATCH($Z97,TAB!$1:$1,0)-8,FALSE),""),"NA")</f>
        <v>NA</v>
      </c>
      <c r="AE97" s="15" t="str">
        <f>IFERROR(VLOOKUP($G97,TAB!$J:$BB,MATCH($Z97,TAB!$1:$1,0)-7,FALSE),"")</f>
        <v/>
      </c>
      <c r="AF97" s="15" t="str">
        <f>IFERROR(VLOOKUP($G97,TAB!$J:$BB,MATCH($Z97,TAB!$1:$1,0)-6,FALSE),"")</f>
        <v/>
      </c>
      <c r="AG97" s="15" t="str">
        <f t="shared" si="45"/>
        <v/>
      </c>
      <c r="AH97" s="14" t="str">
        <f>IFERROR(VLOOKUP(AG97,INSTRUCTION!$I$1:$J$101,2),"")</f>
        <v/>
      </c>
      <c r="AI97" s="15" t="str">
        <f t="shared" si="67"/>
        <v/>
      </c>
      <c r="AJ97" s="15" t="str">
        <f>IF(C97=0,"",TAB!G97)</f>
        <v/>
      </c>
      <c r="AK97" s="15" t="str">
        <f>IFERROR(VLOOKUP(AJ97,INSTRUCTION!$D$2:$E$18,2,FALSE),"")</f>
        <v/>
      </c>
      <c r="AL97" s="15" t="str">
        <f t="shared" si="46"/>
        <v/>
      </c>
      <c r="AM97" s="15" t="str">
        <f>IFERROR(VLOOKUP($G97,TAB!$J:$BB,MATCH($AJ97,TAB!$1:$1,0)-9,FALSE),"")</f>
        <v/>
      </c>
      <c r="AN97" s="15" t="str">
        <f>IF(AM97="AB",IFERROR(VLOOKUP($G97,TAB!$J:$BB,MATCH($AJ97,TAB!$1:$1,0)-8,FALSE),""),"NA")</f>
        <v>NA</v>
      </c>
      <c r="AO97" s="15" t="str">
        <f>IFERROR(VLOOKUP($G97,TAB!$J:$BB,MATCH($AJ97,TAB!$1:$1,0)-7,FALSE),"")</f>
        <v/>
      </c>
      <c r="AP97" s="15" t="str">
        <f>IFERROR(VLOOKUP($G97,TAB!$J:$BB,MATCH($AJ97,TAB!$1:$1,0)-6,FALSE),"")</f>
        <v/>
      </c>
      <c r="AQ97" s="15" t="str">
        <f t="shared" si="47"/>
        <v/>
      </c>
      <c r="AR97" s="14" t="str">
        <f>IFERROR(VLOOKUP(AQ97,INSTRUCTION!$I$1:$J$101,2),"")</f>
        <v/>
      </c>
      <c r="AS97" s="15" t="str">
        <f t="shared" si="68"/>
        <v/>
      </c>
      <c r="AT97" s="15" t="str">
        <f>IF(C97=0,"",TAB!H97)</f>
        <v/>
      </c>
      <c r="AU97" s="15" t="str">
        <f>IFERROR(VLOOKUP(AT97,INSTRUCTION!$D$2:$E$18,2,FALSE),"")</f>
        <v/>
      </c>
      <c r="AV97" s="15" t="str">
        <f t="shared" si="48"/>
        <v/>
      </c>
      <c r="AW97" s="15" t="str">
        <f>IFERROR(VLOOKUP($G97,TAB!$J:$BB,MATCH($AT97,TAB!$1:$1,0)-9,FALSE),"")</f>
        <v/>
      </c>
      <c r="AX97" s="15" t="str">
        <f>IF(AW97="AB",IFERROR(VLOOKUP($G97,TAB!$J:$BB,MATCH($AT97,TAB!$1:$1,0)-8,FALSE),""),"NA")</f>
        <v>NA</v>
      </c>
      <c r="AY97" s="15" t="str">
        <f>IFERROR(VLOOKUP($G97,TAB!$J:$BB,MATCH($AT97,TAB!$1:$1,0)-7,FALSE),"")</f>
        <v/>
      </c>
      <c r="AZ97" s="15" t="str">
        <f>IFERROR(VLOOKUP($G97,TAB!$J:$BB,MATCH($AT97,TAB!$1:$1,0)-6,FALSE),"")</f>
        <v/>
      </c>
      <c r="BA97" s="15" t="str">
        <f t="shared" si="49"/>
        <v/>
      </c>
      <c r="BB97" s="14" t="str">
        <f>IFERROR(VLOOKUP(BA97,INSTRUCTION!$I$1:$J$101,2),"")</f>
        <v/>
      </c>
      <c r="BC97" s="15" t="str">
        <f t="shared" si="69"/>
        <v/>
      </c>
      <c r="BD97" s="15" t="str">
        <f>IF(C97=0,"",TAB!I97)</f>
        <v/>
      </c>
      <c r="BE97" s="15" t="str">
        <f>IFERROR(VLOOKUP(BD97,INSTRUCTION!$D$2:$E$18,2,FALSE),"")</f>
        <v/>
      </c>
      <c r="BF97" s="15" t="str">
        <f t="shared" si="50"/>
        <v/>
      </c>
      <c r="BG97" s="15" t="str">
        <f>IFERROR(VLOOKUP($G97,TAB!$J:$BB,MATCH($BD97,TAB!$1:$1,0)-9,FALSE),"")</f>
        <v/>
      </c>
      <c r="BH97" s="15" t="str">
        <f>IF(BG97="AB",IFERROR(VLOOKUP($G97,TAB!$J:$BB,MATCH($BD97,TAB!$1:$1,0)-8,FALSE),""),"NA")</f>
        <v>NA</v>
      </c>
      <c r="BI97" s="15" t="str">
        <f>IFERROR(VLOOKUP($G97,TAB!$J:$BB,MATCH($BD97,TAB!$1:$1,0)-7,FALSE),"")</f>
        <v/>
      </c>
      <c r="BJ97" s="15" t="str">
        <f>IFERROR(VLOOKUP($G97,TAB!$J:$BB,MATCH($BD97,TAB!$1:$1,0)-6,FALSE),"")</f>
        <v/>
      </c>
      <c r="BK97" s="15" t="str">
        <f t="shared" si="51"/>
        <v/>
      </c>
      <c r="BL97" s="14" t="str">
        <f>IFERROR(VLOOKUP(BK97,INSTRUCTION!$I$1:$J$101,2),"")</f>
        <v/>
      </c>
      <c r="BM97" s="15" t="str">
        <f t="shared" si="70"/>
        <v/>
      </c>
      <c r="BN97" s="15" t="str">
        <f t="shared" si="52"/>
        <v/>
      </c>
      <c r="BO97" s="15" t="str">
        <f>IFERROR(SUMPRODUCT(LARGE((J97,S97,AC97,AM97,AW97,BG97),{1,2,3,4,5})),"")</f>
        <v/>
      </c>
      <c r="BP97" s="15" t="str">
        <f>IFERROR(SUMPRODUCT(LARGE((K97,U97,AE97,AO97,AY97,BI97),{1,2,3,4,5})),"")</f>
        <v/>
      </c>
      <c r="BQ97" s="15" t="str">
        <f>IF(BP97=0,"N.A.",IFERROR(SUMPRODUCT(LARGE((N97,W97,AG97,AQ97,BA97,BK97),{1,2,3,4,5})),""))</f>
        <v/>
      </c>
      <c r="BR97" s="15" t="str">
        <f t="shared" si="53"/>
        <v/>
      </c>
      <c r="BS97" s="15" t="str">
        <f t="shared" si="54"/>
        <v/>
      </c>
      <c r="BT97" s="15" t="str">
        <f t="shared" si="55"/>
        <v>N.A.</v>
      </c>
      <c r="BU97" s="15" t="str">
        <f t="shared" si="56"/>
        <v>N.A.</v>
      </c>
      <c r="BV97" s="15" t="str">
        <f t="shared" si="57"/>
        <v>N.A.</v>
      </c>
      <c r="BW97" s="34" t="str">
        <f t="shared" si="58"/>
        <v>N.A.</v>
      </c>
      <c r="BX97" s="15" t="str">
        <f t="shared" si="59"/>
        <v>N.A.</v>
      </c>
      <c r="BY97" s="15" t="str">
        <f t="shared" si="60"/>
        <v>N.A.</v>
      </c>
      <c r="BZ97" s="15" t="str">
        <f t="shared" si="63"/>
        <v>FAILED</v>
      </c>
      <c r="CA97" s="20" t="str">
        <f t="shared" si="61"/>
        <v/>
      </c>
      <c r="CB97" s="16">
        <f t="shared" si="62"/>
        <v>0</v>
      </c>
    </row>
    <row r="98" spans="1:80" x14ac:dyDescent="0.3">
      <c r="A98" s="49">
        <v>96</v>
      </c>
      <c r="B98" s="15">
        <f>TAB!A98</f>
        <v>0</v>
      </c>
      <c r="C98" s="15">
        <f>TAB!B98</f>
        <v>0</v>
      </c>
      <c r="D98" s="14" t="str">
        <f>IF(C98=0,"",TAB!C98)</f>
        <v/>
      </c>
      <c r="E98" s="14" t="str">
        <f>IF(C98=0,"",TAB!D98)</f>
        <v/>
      </c>
      <c r="F98" s="36" t="str">
        <f>IF(C98=0,"",TAB!E98)</f>
        <v/>
      </c>
      <c r="G98" s="14" t="str">
        <f>IF(C98=0,"",TAB!J98)</f>
        <v/>
      </c>
      <c r="H98" s="15" t="str">
        <f t="shared" si="39"/>
        <v/>
      </c>
      <c r="I98" s="15" t="str">
        <f t="shared" si="64"/>
        <v/>
      </c>
      <c r="J98" s="15" t="str">
        <f>IFERROR(VLOOKUP($G98,TAB!$J:$BB,2,FALSE),"")</f>
        <v/>
      </c>
      <c r="K98" s="15" t="str">
        <f>IF(J98="AB",IFERROR(VLOOKUP($G98,TAB!$J:$BB,3,FALSE),""),"NA")</f>
        <v>NA</v>
      </c>
      <c r="L98" s="15" t="str">
        <f>IFERROR(VLOOKUP($G98,TAB!$J:$BB,4,FALSE),"")</f>
        <v/>
      </c>
      <c r="M98" s="15" t="str">
        <f>IFERROR(VLOOKUP($G98,TAB!$J:$BB,5,FALSE),"")</f>
        <v/>
      </c>
      <c r="N98" s="15" t="str">
        <f t="shared" si="40"/>
        <v/>
      </c>
      <c r="O98" s="14" t="str">
        <f>IFERROR(VLOOKUP(N98,INSTRUCTION!$I$1:$J$101,2),"")</f>
        <v/>
      </c>
      <c r="P98" s="15" t="str">
        <f t="shared" si="65"/>
        <v/>
      </c>
      <c r="Q98" s="15" t="str">
        <f t="shared" si="41"/>
        <v/>
      </c>
      <c r="R98" s="15" t="str">
        <f t="shared" si="42"/>
        <v/>
      </c>
      <c r="S98" s="15" t="str">
        <f>IFERROR(VLOOKUP($G98,TAB!$J:$BB,6,FALSE),"")</f>
        <v/>
      </c>
      <c r="T98" s="15" t="str">
        <f>IF(S98="AB",IFERROR(VLOOKUP($G98,TAB!$J:$BB,7,FALSE),""),"NA")</f>
        <v>NA</v>
      </c>
      <c r="U98" s="15" t="str">
        <f>IFERROR(VLOOKUP($G98,TAB!$J:$BB,8,FALSE),"")</f>
        <v/>
      </c>
      <c r="V98" s="15" t="str">
        <f>IFERROR(VLOOKUP($G98,TAB!$J:$BB,9,FALSE),"")</f>
        <v/>
      </c>
      <c r="W98" s="15" t="str">
        <f t="shared" si="43"/>
        <v/>
      </c>
      <c r="X98" s="14" t="str">
        <f>IFERROR(VLOOKUP(W98,INSTRUCTION!$I$1:$J$101,2),"")</f>
        <v/>
      </c>
      <c r="Y98" s="15" t="str">
        <f t="shared" si="66"/>
        <v/>
      </c>
      <c r="Z98" s="14" t="str">
        <f>IF(C98=0,"",TAB!F98)</f>
        <v/>
      </c>
      <c r="AA98" s="15" t="str">
        <f>IFERROR(VLOOKUP(Z98,INSTRUCTION!$D$2:$E$18,2,FALSE),"")</f>
        <v/>
      </c>
      <c r="AB98" s="15" t="str">
        <f t="shared" si="44"/>
        <v/>
      </c>
      <c r="AC98" s="15" t="str">
        <f>IFERROR(VLOOKUP($G98,TAB!$J:$BB,MATCH($Z98,TAB!$1:$1,0)-9,FALSE),"")</f>
        <v/>
      </c>
      <c r="AD98" s="15" t="str">
        <f>IF(AC98="AB",IFERROR(VLOOKUP($G98,TAB!$J:$BB,MATCH($Z98,TAB!$1:$1,0)-8,FALSE),""),"NA")</f>
        <v>NA</v>
      </c>
      <c r="AE98" s="15" t="str">
        <f>IFERROR(VLOOKUP($G98,TAB!$J:$BB,MATCH($Z98,TAB!$1:$1,0)-7,FALSE),"")</f>
        <v/>
      </c>
      <c r="AF98" s="15" t="str">
        <f>IFERROR(VLOOKUP($G98,TAB!$J:$BB,MATCH($Z98,TAB!$1:$1,0)-6,FALSE),"")</f>
        <v/>
      </c>
      <c r="AG98" s="15" t="str">
        <f t="shared" si="45"/>
        <v/>
      </c>
      <c r="AH98" s="14" t="str">
        <f>IFERROR(VLOOKUP(AG98,INSTRUCTION!$I$1:$J$101,2),"")</f>
        <v/>
      </c>
      <c r="AI98" s="15" t="str">
        <f t="shared" si="67"/>
        <v/>
      </c>
      <c r="AJ98" s="15" t="str">
        <f>IF(C98=0,"",TAB!G98)</f>
        <v/>
      </c>
      <c r="AK98" s="15" t="str">
        <f>IFERROR(VLOOKUP(AJ98,INSTRUCTION!$D$2:$E$18,2,FALSE),"")</f>
        <v/>
      </c>
      <c r="AL98" s="15" t="str">
        <f t="shared" si="46"/>
        <v/>
      </c>
      <c r="AM98" s="15" t="str">
        <f>IFERROR(VLOOKUP($G98,TAB!$J:$BB,MATCH($AJ98,TAB!$1:$1,0)-9,FALSE),"")</f>
        <v/>
      </c>
      <c r="AN98" s="15" t="str">
        <f>IF(AM98="AB",IFERROR(VLOOKUP($G98,TAB!$J:$BB,MATCH($AJ98,TAB!$1:$1,0)-8,FALSE),""),"NA")</f>
        <v>NA</v>
      </c>
      <c r="AO98" s="15" t="str">
        <f>IFERROR(VLOOKUP($G98,TAB!$J:$BB,MATCH($AJ98,TAB!$1:$1,0)-7,FALSE),"")</f>
        <v/>
      </c>
      <c r="AP98" s="15" t="str">
        <f>IFERROR(VLOOKUP($G98,TAB!$J:$BB,MATCH($AJ98,TAB!$1:$1,0)-6,FALSE),"")</f>
        <v/>
      </c>
      <c r="AQ98" s="15" t="str">
        <f t="shared" si="47"/>
        <v/>
      </c>
      <c r="AR98" s="14" t="str">
        <f>IFERROR(VLOOKUP(AQ98,INSTRUCTION!$I$1:$J$101,2),"")</f>
        <v/>
      </c>
      <c r="AS98" s="15" t="str">
        <f t="shared" si="68"/>
        <v/>
      </c>
      <c r="AT98" s="15" t="str">
        <f>IF(C98=0,"",TAB!H98)</f>
        <v/>
      </c>
      <c r="AU98" s="15" t="str">
        <f>IFERROR(VLOOKUP(AT98,INSTRUCTION!$D$2:$E$18,2,FALSE),"")</f>
        <v/>
      </c>
      <c r="AV98" s="15" t="str">
        <f t="shared" si="48"/>
        <v/>
      </c>
      <c r="AW98" s="15" t="str">
        <f>IFERROR(VLOOKUP($G98,TAB!$J:$BB,MATCH($AT98,TAB!$1:$1,0)-9,FALSE),"")</f>
        <v/>
      </c>
      <c r="AX98" s="15" t="str">
        <f>IF(AW98="AB",IFERROR(VLOOKUP($G98,TAB!$J:$BB,MATCH($AT98,TAB!$1:$1,0)-8,FALSE),""),"NA")</f>
        <v>NA</v>
      </c>
      <c r="AY98" s="15" t="str">
        <f>IFERROR(VLOOKUP($G98,TAB!$J:$BB,MATCH($AT98,TAB!$1:$1,0)-7,FALSE),"")</f>
        <v/>
      </c>
      <c r="AZ98" s="15" t="str">
        <f>IFERROR(VLOOKUP($G98,TAB!$J:$BB,MATCH($AT98,TAB!$1:$1,0)-6,FALSE),"")</f>
        <v/>
      </c>
      <c r="BA98" s="15" t="str">
        <f t="shared" si="49"/>
        <v/>
      </c>
      <c r="BB98" s="14" t="str">
        <f>IFERROR(VLOOKUP(BA98,INSTRUCTION!$I$1:$J$101,2),"")</f>
        <v/>
      </c>
      <c r="BC98" s="15" t="str">
        <f t="shared" si="69"/>
        <v/>
      </c>
      <c r="BD98" s="15" t="str">
        <f>IF(C98=0,"",TAB!I98)</f>
        <v/>
      </c>
      <c r="BE98" s="15" t="str">
        <f>IFERROR(VLOOKUP(BD98,INSTRUCTION!$D$2:$E$18,2,FALSE),"")</f>
        <v/>
      </c>
      <c r="BF98" s="15" t="str">
        <f t="shared" si="50"/>
        <v/>
      </c>
      <c r="BG98" s="15" t="str">
        <f>IFERROR(VLOOKUP($G98,TAB!$J:$BB,MATCH($BD98,TAB!$1:$1,0)-9,FALSE),"")</f>
        <v/>
      </c>
      <c r="BH98" s="15" t="str">
        <f>IF(BG98="AB",IFERROR(VLOOKUP($G98,TAB!$J:$BB,MATCH($BD98,TAB!$1:$1,0)-8,FALSE),""),"NA")</f>
        <v>NA</v>
      </c>
      <c r="BI98" s="15" t="str">
        <f>IFERROR(VLOOKUP($G98,TAB!$J:$BB,MATCH($BD98,TAB!$1:$1,0)-7,FALSE),"")</f>
        <v/>
      </c>
      <c r="BJ98" s="15" t="str">
        <f>IFERROR(VLOOKUP($G98,TAB!$J:$BB,MATCH($BD98,TAB!$1:$1,0)-6,FALSE),"")</f>
        <v/>
      </c>
      <c r="BK98" s="15" t="str">
        <f t="shared" si="51"/>
        <v/>
      </c>
      <c r="BL98" s="14" t="str">
        <f>IFERROR(VLOOKUP(BK98,INSTRUCTION!$I$1:$J$101,2),"")</f>
        <v/>
      </c>
      <c r="BM98" s="15" t="str">
        <f t="shared" si="70"/>
        <v/>
      </c>
      <c r="BN98" s="15" t="str">
        <f t="shared" si="52"/>
        <v/>
      </c>
      <c r="BO98" s="15" t="str">
        <f>IFERROR(SUMPRODUCT(LARGE((J98,S98,AC98,AM98,AW98,BG98),{1,2,3,4,5})),"")</f>
        <v/>
      </c>
      <c r="BP98" s="15" t="str">
        <f>IFERROR(SUMPRODUCT(LARGE((K98,U98,AE98,AO98,AY98,BI98),{1,2,3,4,5})),"")</f>
        <v/>
      </c>
      <c r="BQ98" s="15" t="str">
        <f>IF(BP98=0,"N.A.",IFERROR(SUMPRODUCT(LARGE((N98,W98,AG98,AQ98,BA98,BK98),{1,2,3,4,5})),""))</f>
        <v/>
      </c>
      <c r="BR98" s="15" t="str">
        <f t="shared" si="53"/>
        <v/>
      </c>
      <c r="BS98" s="15" t="str">
        <f t="shared" si="54"/>
        <v/>
      </c>
      <c r="BT98" s="15" t="str">
        <f t="shared" si="55"/>
        <v>N.A.</v>
      </c>
      <c r="BU98" s="15" t="str">
        <f t="shared" si="56"/>
        <v>N.A.</v>
      </c>
      <c r="BV98" s="15" t="str">
        <f t="shared" si="57"/>
        <v>N.A.</v>
      </c>
      <c r="BW98" s="34" t="str">
        <f t="shared" si="58"/>
        <v>N.A.</v>
      </c>
      <c r="BX98" s="15" t="str">
        <f t="shared" si="59"/>
        <v>N.A.</v>
      </c>
      <c r="BY98" s="15" t="str">
        <f t="shared" si="60"/>
        <v>N.A.</v>
      </c>
      <c r="BZ98" s="15" t="str">
        <f t="shared" si="63"/>
        <v>FAILED</v>
      </c>
      <c r="CA98" s="20" t="str">
        <f t="shared" si="61"/>
        <v/>
      </c>
      <c r="CB98" s="16">
        <f t="shared" si="62"/>
        <v>0</v>
      </c>
    </row>
    <row r="99" spans="1:80" x14ac:dyDescent="0.3">
      <c r="A99" s="49">
        <v>97</v>
      </c>
      <c r="B99" s="15">
        <f>TAB!A99</f>
        <v>0</v>
      </c>
      <c r="C99" s="15">
        <f>TAB!B99</f>
        <v>0</v>
      </c>
      <c r="D99" s="14" t="str">
        <f>IF(C99=0,"",TAB!C99)</f>
        <v/>
      </c>
      <c r="E99" s="14" t="str">
        <f>IF(C99=0,"",TAB!D99)</f>
        <v/>
      </c>
      <c r="F99" s="36" t="str">
        <f>IF(C99=0,"",TAB!E99)</f>
        <v/>
      </c>
      <c r="G99" s="14" t="str">
        <f>IF(C99=0,"",TAB!J99)</f>
        <v/>
      </c>
      <c r="H99" s="15" t="str">
        <f t="shared" si="39"/>
        <v/>
      </c>
      <c r="I99" s="15" t="str">
        <f t="shared" si="64"/>
        <v/>
      </c>
      <c r="J99" s="15" t="str">
        <f>IFERROR(VLOOKUP($G99,TAB!$J:$BB,2,FALSE),"")</f>
        <v/>
      </c>
      <c r="K99" s="15" t="str">
        <f>IF(J99="AB",IFERROR(VLOOKUP($G99,TAB!$J:$BB,3,FALSE),""),"NA")</f>
        <v>NA</v>
      </c>
      <c r="L99" s="15" t="str">
        <f>IFERROR(VLOOKUP($G99,TAB!$J:$BB,4,FALSE),"")</f>
        <v/>
      </c>
      <c r="M99" s="15" t="str">
        <f>IFERROR(VLOOKUP($G99,TAB!$J:$BB,5,FALSE),"")</f>
        <v/>
      </c>
      <c r="N99" s="15" t="str">
        <f t="shared" si="40"/>
        <v/>
      </c>
      <c r="O99" s="14" t="str">
        <f>IFERROR(VLOOKUP(N99,INSTRUCTION!$I$1:$J$101,2),"")</f>
        <v/>
      </c>
      <c r="P99" s="15" t="str">
        <f t="shared" si="65"/>
        <v/>
      </c>
      <c r="Q99" s="15" t="str">
        <f t="shared" si="41"/>
        <v/>
      </c>
      <c r="R99" s="15" t="str">
        <f t="shared" si="42"/>
        <v/>
      </c>
      <c r="S99" s="15" t="str">
        <f>IFERROR(VLOOKUP($G99,TAB!$J:$BB,6,FALSE),"")</f>
        <v/>
      </c>
      <c r="T99" s="15" t="str">
        <f>IF(S99="AB",IFERROR(VLOOKUP($G99,TAB!$J:$BB,7,FALSE),""),"NA")</f>
        <v>NA</v>
      </c>
      <c r="U99" s="15" t="str">
        <f>IFERROR(VLOOKUP($G99,TAB!$J:$BB,8,FALSE),"")</f>
        <v/>
      </c>
      <c r="V99" s="15" t="str">
        <f>IFERROR(VLOOKUP($G99,TAB!$J:$BB,9,FALSE),"")</f>
        <v/>
      </c>
      <c r="W99" s="15" t="str">
        <f t="shared" si="43"/>
        <v/>
      </c>
      <c r="X99" s="14" t="str">
        <f>IFERROR(VLOOKUP(W99,INSTRUCTION!$I$1:$J$101,2),"")</f>
        <v/>
      </c>
      <c r="Y99" s="15" t="str">
        <f t="shared" si="66"/>
        <v/>
      </c>
      <c r="Z99" s="14" t="str">
        <f>IF(C99=0,"",TAB!F99)</f>
        <v/>
      </c>
      <c r="AA99" s="15" t="str">
        <f>IFERROR(VLOOKUP(Z99,INSTRUCTION!$D$2:$E$18,2,FALSE),"")</f>
        <v/>
      </c>
      <c r="AB99" s="15" t="str">
        <f t="shared" si="44"/>
        <v/>
      </c>
      <c r="AC99" s="15" t="str">
        <f>IFERROR(VLOOKUP($G99,TAB!$J:$BB,MATCH($Z99,TAB!$1:$1,0)-9,FALSE),"")</f>
        <v/>
      </c>
      <c r="AD99" s="15" t="str">
        <f>IF(AC99="AB",IFERROR(VLOOKUP($G99,TAB!$J:$BB,MATCH($Z99,TAB!$1:$1,0)-8,FALSE),""),"NA")</f>
        <v>NA</v>
      </c>
      <c r="AE99" s="15" t="str">
        <f>IFERROR(VLOOKUP($G99,TAB!$J:$BB,MATCH($Z99,TAB!$1:$1,0)-7,FALSE),"")</f>
        <v/>
      </c>
      <c r="AF99" s="15" t="str">
        <f>IFERROR(VLOOKUP($G99,TAB!$J:$BB,MATCH($Z99,TAB!$1:$1,0)-6,FALSE),"")</f>
        <v/>
      </c>
      <c r="AG99" s="15" t="str">
        <f t="shared" si="45"/>
        <v/>
      </c>
      <c r="AH99" s="14" t="str">
        <f>IFERROR(VLOOKUP(AG99,INSTRUCTION!$I$1:$J$101,2),"")</f>
        <v/>
      </c>
      <c r="AI99" s="15" t="str">
        <f t="shared" si="67"/>
        <v/>
      </c>
      <c r="AJ99" s="15" t="str">
        <f>IF(C99=0,"",TAB!G99)</f>
        <v/>
      </c>
      <c r="AK99" s="15" t="str">
        <f>IFERROR(VLOOKUP(AJ99,INSTRUCTION!$D$2:$E$18,2,FALSE),"")</f>
        <v/>
      </c>
      <c r="AL99" s="15" t="str">
        <f t="shared" si="46"/>
        <v/>
      </c>
      <c r="AM99" s="15" t="str">
        <f>IFERROR(VLOOKUP($G99,TAB!$J:$BB,MATCH($AJ99,TAB!$1:$1,0)-9,FALSE),"")</f>
        <v/>
      </c>
      <c r="AN99" s="15" t="str">
        <f>IF(AM99="AB",IFERROR(VLOOKUP($G99,TAB!$J:$BB,MATCH($AJ99,TAB!$1:$1,0)-8,FALSE),""),"NA")</f>
        <v>NA</v>
      </c>
      <c r="AO99" s="15" t="str">
        <f>IFERROR(VLOOKUP($G99,TAB!$J:$BB,MATCH($AJ99,TAB!$1:$1,0)-7,FALSE),"")</f>
        <v/>
      </c>
      <c r="AP99" s="15" t="str">
        <f>IFERROR(VLOOKUP($G99,TAB!$J:$BB,MATCH($AJ99,TAB!$1:$1,0)-6,FALSE),"")</f>
        <v/>
      </c>
      <c r="AQ99" s="15" t="str">
        <f t="shared" si="47"/>
        <v/>
      </c>
      <c r="AR99" s="14" t="str">
        <f>IFERROR(VLOOKUP(AQ99,INSTRUCTION!$I$1:$J$101,2),"")</f>
        <v/>
      </c>
      <c r="AS99" s="15" t="str">
        <f t="shared" si="68"/>
        <v/>
      </c>
      <c r="AT99" s="15" t="str">
        <f>IF(C99=0,"",TAB!H99)</f>
        <v/>
      </c>
      <c r="AU99" s="15" t="str">
        <f>IFERROR(VLOOKUP(AT99,INSTRUCTION!$D$2:$E$18,2,FALSE),"")</f>
        <v/>
      </c>
      <c r="AV99" s="15" t="str">
        <f t="shared" si="48"/>
        <v/>
      </c>
      <c r="AW99" s="15" t="str">
        <f>IFERROR(VLOOKUP($G99,TAB!$J:$BB,MATCH($AT99,TAB!$1:$1,0)-9,FALSE),"")</f>
        <v/>
      </c>
      <c r="AX99" s="15" t="str">
        <f>IF(AW99="AB",IFERROR(VLOOKUP($G99,TAB!$J:$BB,MATCH($AT99,TAB!$1:$1,0)-8,FALSE),""),"NA")</f>
        <v>NA</v>
      </c>
      <c r="AY99" s="15" t="str">
        <f>IFERROR(VLOOKUP($G99,TAB!$J:$BB,MATCH($AT99,TAB!$1:$1,0)-7,FALSE),"")</f>
        <v/>
      </c>
      <c r="AZ99" s="15" t="str">
        <f>IFERROR(VLOOKUP($G99,TAB!$J:$BB,MATCH($AT99,TAB!$1:$1,0)-6,FALSE),"")</f>
        <v/>
      </c>
      <c r="BA99" s="15" t="str">
        <f t="shared" si="49"/>
        <v/>
      </c>
      <c r="BB99" s="14" t="str">
        <f>IFERROR(VLOOKUP(BA99,INSTRUCTION!$I$1:$J$101,2),"")</f>
        <v/>
      </c>
      <c r="BC99" s="15" t="str">
        <f t="shared" si="69"/>
        <v/>
      </c>
      <c r="BD99" s="15" t="str">
        <f>IF(C99=0,"",TAB!I99)</f>
        <v/>
      </c>
      <c r="BE99" s="15" t="str">
        <f>IFERROR(VLOOKUP(BD99,INSTRUCTION!$D$2:$E$18,2,FALSE),"")</f>
        <v/>
      </c>
      <c r="BF99" s="15" t="str">
        <f t="shared" si="50"/>
        <v/>
      </c>
      <c r="BG99" s="15" t="str">
        <f>IFERROR(VLOOKUP($G99,TAB!$J:$BB,MATCH($BD99,TAB!$1:$1,0)-9,FALSE),"")</f>
        <v/>
      </c>
      <c r="BH99" s="15" t="str">
        <f>IF(BG99="AB",IFERROR(VLOOKUP($G99,TAB!$J:$BB,MATCH($BD99,TAB!$1:$1,0)-8,FALSE),""),"NA")</f>
        <v>NA</v>
      </c>
      <c r="BI99" s="15" t="str">
        <f>IFERROR(VLOOKUP($G99,TAB!$J:$BB,MATCH($BD99,TAB!$1:$1,0)-7,FALSE),"")</f>
        <v/>
      </c>
      <c r="BJ99" s="15" t="str">
        <f>IFERROR(VLOOKUP($G99,TAB!$J:$BB,MATCH($BD99,TAB!$1:$1,0)-6,FALSE),"")</f>
        <v/>
      </c>
      <c r="BK99" s="15" t="str">
        <f t="shared" si="51"/>
        <v/>
      </c>
      <c r="BL99" s="14" t="str">
        <f>IFERROR(VLOOKUP(BK99,INSTRUCTION!$I$1:$J$101,2),"")</f>
        <v/>
      </c>
      <c r="BM99" s="15" t="str">
        <f t="shared" si="70"/>
        <v/>
      </c>
      <c r="BN99" s="15" t="str">
        <f t="shared" si="52"/>
        <v/>
      </c>
      <c r="BO99" s="15" t="str">
        <f>IFERROR(SUMPRODUCT(LARGE((J99,S99,AC99,AM99,AW99,BG99),{1,2,3,4,5})),"")</f>
        <v/>
      </c>
      <c r="BP99" s="15" t="str">
        <f>IFERROR(SUMPRODUCT(LARGE((K99,U99,AE99,AO99,AY99,BI99),{1,2,3,4,5})),"")</f>
        <v/>
      </c>
      <c r="BQ99" s="15" t="str">
        <f>IF(BP99=0,"N.A.",IFERROR(SUMPRODUCT(LARGE((N99,W99,AG99,AQ99,BA99,BK99),{1,2,3,4,5})),""))</f>
        <v/>
      </c>
      <c r="BR99" s="15" t="str">
        <f t="shared" si="53"/>
        <v/>
      </c>
      <c r="BS99" s="15" t="str">
        <f t="shared" si="54"/>
        <v/>
      </c>
      <c r="BT99" s="15" t="str">
        <f t="shared" si="55"/>
        <v>N.A.</v>
      </c>
      <c r="BU99" s="15" t="str">
        <f t="shared" si="56"/>
        <v>N.A.</v>
      </c>
      <c r="BV99" s="15" t="str">
        <f t="shared" si="57"/>
        <v>N.A.</v>
      </c>
      <c r="BW99" s="34" t="str">
        <f t="shared" si="58"/>
        <v>N.A.</v>
      </c>
      <c r="BX99" s="15" t="str">
        <f t="shared" si="59"/>
        <v>N.A.</v>
      </c>
      <c r="BY99" s="15" t="str">
        <f t="shared" si="60"/>
        <v>N.A.</v>
      </c>
      <c r="BZ99" s="15" t="str">
        <f t="shared" si="63"/>
        <v>FAILED</v>
      </c>
      <c r="CA99" s="20" t="str">
        <f t="shared" si="61"/>
        <v/>
      </c>
      <c r="CB99" s="16">
        <f t="shared" si="62"/>
        <v>0</v>
      </c>
    </row>
    <row r="100" spans="1:80" x14ac:dyDescent="0.3">
      <c r="A100" s="49">
        <v>98</v>
      </c>
      <c r="B100" s="15">
        <f>TAB!A100</f>
        <v>0</v>
      </c>
      <c r="C100" s="15">
        <f>TAB!B100</f>
        <v>0</v>
      </c>
      <c r="D100" s="14" t="str">
        <f>IF(C100=0,"",TAB!C100)</f>
        <v/>
      </c>
      <c r="E100" s="14" t="str">
        <f>IF(C100=0,"",TAB!D100)</f>
        <v/>
      </c>
      <c r="F100" s="36" t="str">
        <f>IF(C100=0,"",TAB!E100)</f>
        <v/>
      </c>
      <c r="G100" s="14" t="str">
        <f>IF(C100=0,"",TAB!J100)</f>
        <v/>
      </c>
      <c r="H100" s="15" t="str">
        <f t="shared" si="39"/>
        <v/>
      </c>
      <c r="I100" s="15" t="str">
        <f t="shared" si="64"/>
        <v/>
      </c>
      <c r="J100" s="15" t="str">
        <f>IFERROR(VLOOKUP($G100,TAB!$J:$BB,2,FALSE),"")</f>
        <v/>
      </c>
      <c r="K100" s="15" t="str">
        <f>IF(J100="AB",IFERROR(VLOOKUP($G100,TAB!$J:$BB,3,FALSE),""),"NA")</f>
        <v>NA</v>
      </c>
      <c r="L100" s="15" t="str">
        <f>IFERROR(VLOOKUP($G100,TAB!$J:$BB,4,FALSE),"")</f>
        <v/>
      </c>
      <c r="M100" s="15" t="str">
        <f>IFERROR(VLOOKUP($G100,TAB!$J:$BB,5,FALSE),"")</f>
        <v/>
      </c>
      <c r="N100" s="15" t="str">
        <f t="shared" si="40"/>
        <v/>
      </c>
      <c r="O100" s="14" t="str">
        <f>IFERROR(VLOOKUP(N100,INSTRUCTION!$I$1:$J$101,2),"")</f>
        <v/>
      </c>
      <c r="P100" s="15" t="str">
        <f t="shared" si="65"/>
        <v/>
      </c>
      <c r="Q100" s="15" t="str">
        <f t="shared" si="41"/>
        <v/>
      </c>
      <c r="R100" s="15" t="str">
        <f t="shared" si="42"/>
        <v/>
      </c>
      <c r="S100" s="15" t="str">
        <f>IFERROR(VLOOKUP($G100,TAB!$J:$BB,6,FALSE),"")</f>
        <v/>
      </c>
      <c r="T100" s="15" t="str">
        <f>IF(S100="AB",IFERROR(VLOOKUP($G100,TAB!$J:$BB,7,FALSE),""),"NA")</f>
        <v>NA</v>
      </c>
      <c r="U100" s="15" t="str">
        <f>IFERROR(VLOOKUP($G100,TAB!$J:$BB,8,FALSE),"")</f>
        <v/>
      </c>
      <c r="V100" s="15" t="str">
        <f>IFERROR(VLOOKUP($G100,TAB!$J:$BB,9,FALSE),"")</f>
        <v/>
      </c>
      <c r="W100" s="15" t="str">
        <f t="shared" si="43"/>
        <v/>
      </c>
      <c r="X100" s="14" t="str">
        <f>IFERROR(VLOOKUP(W100,INSTRUCTION!$I$1:$J$101,2),"")</f>
        <v/>
      </c>
      <c r="Y100" s="15" t="str">
        <f t="shared" si="66"/>
        <v/>
      </c>
      <c r="Z100" s="14" t="str">
        <f>IF(C100=0,"",TAB!F100)</f>
        <v/>
      </c>
      <c r="AA100" s="15" t="str">
        <f>IFERROR(VLOOKUP(Z100,INSTRUCTION!$D$2:$E$18,2,FALSE),"")</f>
        <v/>
      </c>
      <c r="AB100" s="15" t="str">
        <f t="shared" si="44"/>
        <v/>
      </c>
      <c r="AC100" s="15" t="str">
        <f>IFERROR(VLOOKUP($G100,TAB!$J:$BB,MATCH($Z100,TAB!$1:$1,0)-9,FALSE),"")</f>
        <v/>
      </c>
      <c r="AD100" s="15" t="str">
        <f>IF(AC100="AB",IFERROR(VLOOKUP($G100,TAB!$J:$BB,MATCH($Z100,TAB!$1:$1,0)-8,FALSE),""),"NA")</f>
        <v>NA</v>
      </c>
      <c r="AE100" s="15" t="str">
        <f>IFERROR(VLOOKUP($G100,TAB!$J:$BB,MATCH($Z100,TAB!$1:$1,0)-7,FALSE),"")</f>
        <v/>
      </c>
      <c r="AF100" s="15" t="str">
        <f>IFERROR(VLOOKUP($G100,TAB!$J:$BB,MATCH($Z100,TAB!$1:$1,0)-6,FALSE),"")</f>
        <v/>
      </c>
      <c r="AG100" s="15" t="str">
        <f t="shared" si="45"/>
        <v/>
      </c>
      <c r="AH100" s="14" t="str">
        <f>IFERROR(VLOOKUP(AG100,INSTRUCTION!$I$1:$J$101,2),"")</f>
        <v/>
      </c>
      <c r="AI100" s="15" t="str">
        <f t="shared" si="67"/>
        <v/>
      </c>
      <c r="AJ100" s="15" t="str">
        <f>IF(C100=0,"",TAB!G100)</f>
        <v/>
      </c>
      <c r="AK100" s="15" t="str">
        <f>IFERROR(VLOOKUP(AJ100,INSTRUCTION!$D$2:$E$18,2,FALSE),"")</f>
        <v/>
      </c>
      <c r="AL100" s="15" t="str">
        <f t="shared" si="46"/>
        <v/>
      </c>
      <c r="AM100" s="15" t="str">
        <f>IFERROR(VLOOKUP($G100,TAB!$J:$BB,MATCH($AJ100,TAB!$1:$1,0)-9,FALSE),"")</f>
        <v/>
      </c>
      <c r="AN100" s="15" t="str">
        <f>IF(AM100="AB",IFERROR(VLOOKUP($G100,TAB!$J:$BB,MATCH($AJ100,TAB!$1:$1,0)-8,FALSE),""),"NA")</f>
        <v>NA</v>
      </c>
      <c r="AO100" s="15" t="str">
        <f>IFERROR(VLOOKUP($G100,TAB!$J:$BB,MATCH($AJ100,TAB!$1:$1,0)-7,FALSE),"")</f>
        <v/>
      </c>
      <c r="AP100" s="15" t="str">
        <f>IFERROR(VLOOKUP($G100,TAB!$J:$BB,MATCH($AJ100,TAB!$1:$1,0)-6,FALSE),"")</f>
        <v/>
      </c>
      <c r="AQ100" s="15" t="str">
        <f t="shared" si="47"/>
        <v/>
      </c>
      <c r="AR100" s="14" t="str">
        <f>IFERROR(VLOOKUP(AQ100,INSTRUCTION!$I$1:$J$101,2),"")</f>
        <v/>
      </c>
      <c r="AS100" s="15" t="str">
        <f t="shared" si="68"/>
        <v/>
      </c>
      <c r="AT100" s="15" t="str">
        <f>IF(C100=0,"",TAB!H100)</f>
        <v/>
      </c>
      <c r="AU100" s="15" t="str">
        <f>IFERROR(VLOOKUP(AT100,INSTRUCTION!$D$2:$E$18,2,FALSE),"")</f>
        <v/>
      </c>
      <c r="AV100" s="15" t="str">
        <f t="shared" si="48"/>
        <v/>
      </c>
      <c r="AW100" s="15" t="str">
        <f>IFERROR(VLOOKUP($G100,TAB!$J:$BB,MATCH($AT100,TAB!$1:$1,0)-9,FALSE),"")</f>
        <v/>
      </c>
      <c r="AX100" s="15" t="str">
        <f>IF(AW100="AB",IFERROR(VLOOKUP($G100,TAB!$J:$BB,MATCH($AT100,TAB!$1:$1,0)-8,FALSE),""),"NA")</f>
        <v>NA</v>
      </c>
      <c r="AY100" s="15" t="str">
        <f>IFERROR(VLOOKUP($G100,TAB!$J:$BB,MATCH($AT100,TAB!$1:$1,0)-7,FALSE),"")</f>
        <v/>
      </c>
      <c r="AZ100" s="15" t="str">
        <f>IFERROR(VLOOKUP($G100,TAB!$J:$BB,MATCH($AT100,TAB!$1:$1,0)-6,FALSE),"")</f>
        <v/>
      </c>
      <c r="BA100" s="15" t="str">
        <f t="shared" si="49"/>
        <v/>
      </c>
      <c r="BB100" s="14" t="str">
        <f>IFERROR(VLOOKUP(BA100,INSTRUCTION!$I$1:$J$101,2),"")</f>
        <v/>
      </c>
      <c r="BC100" s="15" t="str">
        <f t="shared" si="69"/>
        <v/>
      </c>
      <c r="BD100" s="15" t="str">
        <f>IF(C100=0,"",TAB!I100)</f>
        <v/>
      </c>
      <c r="BE100" s="15" t="str">
        <f>IFERROR(VLOOKUP(BD100,INSTRUCTION!$D$2:$E$18,2,FALSE),"")</f>
        <v/>
      </c>
      <c r="BF100" s="15" t="str">
        <f t="shared" si="50"/>
        <v/>
      </c>
      <c r="BG100" s="15" t="str">
        <f>IFERROR(VLOOKUP($G100,TAB!$J:$BB,MATCH($BD100,TAB!$1:$1,0)-9,FALSE),"")</f>
        <v/>
      </c>
      <c r="BH100" s="15" t="str">
        <f>IF(BG100="AB",IFERROR(VLOOKUP($G100,TAB!$J:$BB,MATCH($BD100,TAB!$1:$1,0)-8,FALSE),""),"NA")</f>
        <v>NA</v>
      </c>
      <c r="BI100" s="15" t="str">
        <f>IFERROR(VLOOKUP($G100,TAB!$J:$BB,MATCH($BD100,TAB!$1:$1,0)-7,FALSE),"")</f>
        <v/>
      </c>
      <c r="BJ100" s="15" t="str">
        <f>IFERROR(VLOOKUP($G100,TAB!$J:$BB,MATCH($BD100,TAB!$1:$1,0)-6,FALSE),"")</f>
        <v/>
      </c>
      <c r="BK100" s="15" t="str">
        <f t="shared" si="51"/>
        <v/>
      </c>
      <c r="BL100" s="14" t="str">
        <f>IFERROR(VLOOKUP(BK100,INSTRUCTION!$I$1:$J$101,2),"")</f>
        <v/>
      </c>
      <c r="BM100" s="15" t="str">
        <f t="shared" si="70"/>
        <v/>
      </c>
      <c r="BN100" s="15" t="str">
        <f t="shared" si="52"/>
        <v/>
      </c>
      <c r="BO100" s="15" t="str">
        <f>IFERROR(SUMPRODUCT(LARGE((J100,S100,AC100,AM100,AW100,BG100),{1,2,3,4,5})),"")</f>
        <v/>
      </c>
      <c r="BP100" s="15" t="str">
        <f>IFERROR(SUMPRODUCT(LARGE((K100,U100,AE100,AO100,AY100,BI100),{1,2,3,4,5})),"")</f>
        <v/>
      </c>
      <c r="BQ100" s="15" t="str">
        <f>IF(BP100=0,"N.A.",IFERROR(SUMPRODUCT(LARGE((N100,W100,AG100,AQ100,BA100,BK100),{1,2,3,4,5})),""))</f>
        <v/>
      </c>
      <c r="BR100" s="15" t="str">
        <f t="shared" si="53"/>
        <v/>
      </c>
      <c r="BS100" s="15" t="str">
        <f t="shared" si="54"/>
        <v/>
      </c>
      <c r="BT100" s="15" t="str">
        <f t="shared" si="55"/>
        <v>N.A.</v>
      </c>
      <c r="BU100" s="15" t="str">
        <f t="shared" si="56"/>
        <v>N.A.</v>
      </c>
      <c r="BV100" s="15" t="str">
        <f t="shared" si="57"/>
        <v>N.A.</v>
      </c>
      <c r="BW100" s="34" t="str">
        <f t="shared" si="58"/>
        <v>N.A.</v>
      </c>
      <c r="BX100" s="15" t="str">
        <f t="shared" si="59"/>
        <v>N.A.</v>
      </c>
      <c r="BY100" s="15" t="str">
        <f t="shared" si="60"/>
        <v>N.A.</v>
      </c>
      <c r="BZ100" s="15" t="str">
        <f t="shared" si="63"/>
        <v>FAILED</v>
      </c>
      <c r="CA100" s="20" t="str">
        <f t="shared" si="61"/>
        <v/>
      </c>
      <c r="CB100" s="16">
        <f t="shared" si="62"/>
        <v>0</v>
      </c>
    </row>
    <row r="101" spans="1:80" x14ac:dyDescent="0.3">
      <c r="A101" s="49">
        <v>99</v>
      </c>
      <c r="B101" s="15">
        <f>TAB!A101</f>
        <v>0</v>
      </c>
      <c r="C101" s="15">
        <f>TAB!B101</f>
        <v>0</v>
      </c>
      <c r="D101" s="14" t="str">
        <f>IF(C101=0,"",TAB!C101)</f>
        <v/>
      </c>
      <c r="E101" s="14" t="str">
        <f>IF(C101=0,"",TAB!D101)</f>
        <v/>
      </c>
      <c r="F101" s="36" t="str">
        <f>IF(C101=0,"",TAB!E101)</f>
        <v/>
      </c>
      <c r="G101" s="14" t="str">
        <f>IF(C101=0,"",TAB!J101)</f>
        <v/>
      </c>
      <c r="H101" s="15" t="str">
        <f t="shared" si="39"/>
        <v/>
      </c>
      <c r="I101" s="15" t="str">
        <f t="shared" si="64"/>
        <v/>
      </c>
      <c r="J101" s="15" t="str">
        <f>IFERROR(VLOOKUP($G101,TAB!$J:$BB,2,FALSE),"")</f>
        <v/>
      </c>
      <c r="K101" s="15" t="str">
        <f>IF(J101="AB",IFERROR(VLOOKUP($G101,TAB!$J:$BB,3,FALSE),""),"NA")</f>
        <v>NA</v>
      </c>
      <c r="L101" s="15" t="str">
        <f>IFERROR(VLOOKUP($G101,TAB!$J:$BB,4,FALSE),"")</f>
        <v/>
      </c>
      <c r="M101" s="15" t="str">
        <f>IFERROR(VLOOKUP($G101,TAB!$J:$BB,5,FALSE),"")</f>
        <v/>
      </c>
      <c r="N101" s="15" t="str">
        <f t="shared" si="40"/>
        <v/>
      </c>
      <c r="O101" s="14" t="str">
        <f>IFERROR(VLOOKUP(N101,INSTRUCTION!$I$1:$J$101,2),"")</f>
        <v/>
      </c>
      <c r="P101" s="15" t="str">
        <f t="shared" si="65"/>
        <v/>
      </c>
      <c r="Q101" s="15" t="str">
        <f t="shared" si="41"/>
        <v/>
      </c>
      <c r="R101" s="15" t="str">
        <f t="shared" si="42"/>
        <v/>
      </c>
      <c r="S101" s="15" t="str">
        <f>IFERROR(VLOOKUP($G101,TAB!$J:$BB,6,FALSE),"")</f>
        <v/>
      </c>
      <c r="T101" s="15" t="str">
        <f>IF(S101="AB",IFERROR(VLOOKUP($G101,TAB!$J:$BB,7,FALSE),""),"NA")</f>
        <v>NA</v>
      </c>
      <c r="U101" s="15" t="str">
        <f>IFERROR(VLOOKUP($G101,TAB!$J:$BB,8,FALSE),"")</f>
        <v/>
      </c>
      <c r="V101" s="15" t="str">
        <f>IFERROR(VLOOKUP($G101,TAB!$J:$BB,9,FALSE),"")</f>
        <v/>
      </c>
      <c r="W101" s="15" t="str">
        <f t="shared" si="43"/>
        <v/>
      </c>
      <c r="X101" s="14" t="str">
        <f>IFERROR(VLOOKUP(W101,INSTRUCTION!$I$1:$J$101,2),"")</f>
        <v/>
      </c>
      <c r="Y101" s="15" t="str">
        <f t="shared" si="66"/>
        <v/>
      </c>
      <c r="Z101" s="14" t="str">
        <f>IF(C101=0,"",TAB!F101)</f>
        <v/>
      </c>
      <c r="AA101" s="15" t="str">
        <f>IFERROR(VLOOKUP(Z101,INSTRUCTION!$D$2:$E$18,2,FALSE),"")</f>
        <v/>
      </c>
      <c r="AB101" s="15" t="str">
        <f t="shared" si="44"/>
        <v/>
      </c>
      <c r="AC101" s="15" t="str">
        <f>IFERROR(VLOOKUP($G101,TAB!$J:$BB,MATCH($Z101,TAB!$1:$1,0)-9,FALSE),"")</f>
        <v/>
      </c>
      <c r="AD101" s="15" t="str">
        <f>IF(AC101="AB",IFERROR(VLOOKUP($G101,TAB!$J:$BB,MATCH($Z101,TAB!$1:$1,0)-8,FALSE),""),"NA")</f>
        <v>NA</v>
      </c>
      <c r="AE101" s="15" t="str">
        <f>IFERROR(VLOOKUP($G101,TAB!$J:$BB,MATCH($Z101,TAB!$1:$1,0)-7,FALSE),"")</f>
        <v/>
      </c>
      <c r="AF101" s="15" t="str">
        <f>IFERROR(VLOOKUP($G101,TAB!$J:$BB,MATCH($Z101,TAB!$1:$1,0)-6,FALSE),"")</f>
        <v/>
      </c>
      <c r="AG101" s="15" t="str">
        <f t="shared" si="45"/>
        <v/>
      </c>
      <c r="AH101" s="14" t="str">
        <f>IFERROR(VLOOKUP(AG101,INSTRUCTION!$I$1:$J$101,2),"")</f>
        <v/>
      </c>
      <c r="AI101" s="15" t="str">
        <f t="shared" si="67"/>
        <v/>
      </c>
      <c r="AJ101" s="15" t="str">
        <f>IF(C101=0,"",TAB!G101)</f>
        <v/>
      </c>
      <c r="AK101" s="15" t="str">
        <f>IFERROR(VLOOKUP(AJ101,INSTRUCTION!$D$2:$E$18,2,FALSE),"")</f>
        <v/>
      </c>
      <c r="AL101" s="15" t="str">
        <f t="shared" si="46"/>
        <v/>
      </c>
      <c r="AM101" s="15" t="str">
        <f>IFERROR(VLOOKUP($G101,TAB!$J:$BB,MATCH($AJ101,TAB!$1:$1,0)-9,FALSE),"")</f>
        <v/>
      </c>
      <c r="AN101" s="15" t="str">
        <f>IF(AM101="AB",IFERROR(VLOOKUP($G101,TAB!$J:$BB,MATCH($AJ101,TAB!$1:$1,0)-8,FALSE),""),"NA")</f>
        <v>NA</v>
      </c>
      <c r="AO101" s="15" t="str">
        <f>IFERROR(VLOOKUP($G101,TAB!$J:$BB,MATCH($AJ101,TAB!$1:$1,0)-7,FALSE),"")</f>
        <v/>
      </c>
      <c r="AP101" s="15" t="str">
        <f>IFERROR(VLOOKUP($G101,TAB!$J:$BB,MATCH($AJ101,TAB!$1:$1,0)-6,FALSE),"")</f>
        <v/>
      </c>
      <c r="AQ101" s="15" t="str">
        <f t="shared" si="47"/>
        <v/>
      </c>
      <c r="AR101" s="14" t="str">
        <f>IFERROR(VLOOKUP(AQ101,INSTRUCTION!$I$1:$J$101,2),"")</f>
        <v/>
      </c>
      <c r="AS101" s="15" t="str">
        <f t="shared" si="68"/>
        <v/>
      </c>
      <c r="AT101" s="15" t="str">
        <f>IF(C101=0,"",TAB!H101)</f>
        <v/>
      </c>
      <c r="AU101" s="15" t="str">
        <f>IFERROR(VLOOKUP(AT101,INSTRUCTION!$D$2:$E$18,2,FALSE),"")</f>
        <v/>
      </c>
      <c r="AV101" s="15" t="str">
        <f t="shared" si="48"/>
        <v/>
      </c>
      <c r="AW101" s="15" t="str">
        <f>IFERROR(VLOOKUP($G101,TAB!$J:$BB,MATCH($AT101,TAB!$1:$1,0)-9,FALSE),"")</f>
        <v/>
      </c>
      <c r="AX101" s="15" t="str">
        <f>IF(AW101="AB",IFERROR(VLOOKUP($G101,TAB!$J:$BB,MATCH($AT101,TAB!$1:$1,0)-8,FALSE),""),"NA")</f>
        <v>NA</v>
      </c>
      <c r="AY101" s="15" t="str">
        <f>IFERROR(VLOOKUP($G101,TAB!$J:$BB,MATCH($AT101,TAB!$1:$1,0)-7,FALSE),"")</f>
        <v/>
      </c>
      <c r="AZ101" s="15" t="str">
        <f>IFERROR(VLOOKUP($G101,TAB!$J:$BB,MATCH($AT101,TAB!$1:$1,0)-6,FALSE),"")</f>
        <v/>
      </c>
      <c r="BA101" s="15" t="str">
        <f t="shared" si="49"/>
        <v/>
      </c>
      <c r="BB101" s="14" t="str">
        <f>IFERROR(VLOOKUP(BA101,INSTRUCTION!$I$1:$J$101,2),"")</f>
        <v/>
      </c>
      <c r="BC101" s="15" t="str">
        <f t="shared" si="69"/>
        <v/>
      </c>
      <c r="BD101" s="15" t="str">
        <f>IF(C101=0,"",TAB!I101)</f>
        <v/>
      </c>
      <c r="BE101" s="15" t="str">
        <f>IFERROR(VLOOKUP(BD101,INSTRUCTION!$D$2:$E$18,2,FALSE),"")</f>
        <v/>
      </c>
      <c r="BF101" s="15" t="str">
        <f t="shared" si="50"/>
        <v/>
      </c>
      <c r="BG101" s="15" t="str">
        <f>IFERROR(VLOOKUP($G101,TAB!$J:$BB,MATCH($BD101,TAB!$1:$1,0)-9,FALSE),"")</f>
        <v/>
      </c>
      <c r="BH101" s="15" t="str">
        <f>IF(BG101="AB",IFERROR(VLOOKUP($G101,TAB!$J:$BB,MATCH($BD101,TAB!$1:$1,0)-8,FALSE),""),"NA")</f>
        <v>NA</v>
      </c>
      <c r="BI101" s="15" t="str">
        <f>IFERROR(VLOOKUP($G101,TAB!$J:$BB,MATCH($BD101,TAB!$1:$1,0)-7,FALSE),"")</f>
        <v/>
      </c>
      <c r="BJ101" s="15" t="str">
        <f>IFERROR(VLOOKUP($G101,TAB!$J:$BB,MATCH($BD101,TAB!$1:$1,0)-6,FALSE),"")</f>
        <v/>
      </c>
      <c r="BK101" s="15" t="str">
        <f t="shared" si="51"/>
        <v/>
      </c>
      <c r="BL101" s="14" t="str">
        <f>IFERROR(VLOOKUP(BK101,INSTRUCTION!$I$1:$J$101,2),"")</f>
        <v/>
      </c>
      <c r="BM101" s="15" t="str">
        <f t="shared" si="70"/>
        <v/>
      </c>
      <c r="BN101" s="15" t="str">
        <f t="shared" si="52"/>
        <v/>
      </c>
      <c r="BO101" s="15" t="str">
        <f>IFERROR(SUMPRODUCT(LARGE((J101,S101,AC101,AM101,AW101,BG101),{1,2,3,4,5})),"")</f>
        <v/>
      </c>
      <c r="BP101" s="15" t="str">
        <f>IFERROR(SUMPRODUCT(LARGE((K101,U101,AE101,AO101,AY101,BI101),{1,2,3,4,5})),"")</f>
        <v/>
      </c>
      <c r="BQ101" s="15" t="str">
        <f>IF(BP101=0,"N.A.",IFERROR(SUMPRODUCT(LARGE((N101,W101,AG101,AQ101,BA101,BK101),{1,2,3,4,5})),""))</f>
        <v/>
      </c>
      <c r="BR101" s="15" t="str">
        <f t="shared" si="53"/>
        <v/>
      </c>
      <c r="BS101" s="15" t="str">
        <f t="shared" si="54"/>
        <v/>
      </c>
      <c r="BT101" s="15" t="str">
        <f t="shared" si="55"/>
        <v>N.A.</v>
      </c>
      <c r="BU101" s="15" t="str">
        <f t="shared" si="56"/>
        <v>N.A.</v>
      </c>
      <c r="BV101" s="15" t="str">
        <f t="shared" si="57"/>
        <v>N.A.</v>
      </c>
      <c r="BW101" s="34" t="str">
        <f t="shared" si="58"/>
        <v>N.A.</v>
      </c>
      <c r="BX101" s="15" t="str">
        <f t="shared" si="59"/>
        <v>N.A.</v>
      </c>
      <c r="BY101" s="15" t="str">
        <f t="shared" si="60"/>
        <v>N.A.</v>
      </c>
      <c r="BZ101" s="15" t="str">
        <f t="shared" si="63"/>
        <v>FAILED</v>
      </c>
      <c r="CA101" s="20" t="str">
        <f t="shared" si="61"/>
        <v/>
      </c>
      <c r="CB101" s="16">
        <f t="shared" si="62"/>
        <v>0</v>
      </c>
    </row>
    <row r="102" spans="1:80" x14ac:dyDescent="0.3">
      <c r="A102" s="49">
        <v>100</v>
      </c>
      <c r="B102" s="15">
        <f>TAB!A102</f>
        <v>0</v>
      </c>
      <c r="C102" s="15">
        <f>TAB!B102</f>
        <v>0</v>
      </c>
      <c r="D102" s="14" t="str">
        <f>IF(C102=0,"",TAB!C102)</f>
        <v/>
      </c>
      <c r="E102" s="14" t="str">
        <f>IF(C102=0,"",TAB!D102)</f>
        <v/>
      </c>
      <c r="F102" s="36" t="str">
        <f>IF(C102=0,"",TAB!E102)</f>
        <v/>
      </c>
      <c r="G102" s="14" t="str">
        <f>IF(C102=0,"",TAB!J102)</f>
        <v/>
      </c>
      <c r="H102" s="15" t="str">
        <f t="shared" si="39"/>
        <v/>
      </c>
      <c r="I102" s="15" t="str">
        <f t="shared" si="64"/>
        <v/>
      </c>
      <c r="J102" s="15" t="str">
        <f>IFERROR(VLOOKUP($G102,TAB!$J:$BB,2,FALSE),"")</f>
        <v/>
      </c>
      <c r="K102" s="15" t="str">
        <f>IF(J102="AB",IFERROR(VLOOKUP($G102,TAB!$J:$BB,3,FALSE),""),"NA")</f>
        <v>NA</v>
      </c>
      <c r="L102" s="15" t="str">
        <f>IFERROR(VLOOKUP($G102,TAB!$J:$BB,4,FALSE),"")</f>
        <v/>
      </c>
      <c r="M102" s="15" t="str">
        <f>IFERROR(VLOOKUP($G102,TAB!$J:$BB,5,FALSE),"")</f>
        <v/>
      </c>
      <c r="N102" s="15" t="str">
        <f t="shared" si="40"/>
        <v/>
      </c>
      <c r="O102" s="14" t="str">
        <f>IFERROR(VLOOKUP(N102,INSTRUCTION!$I$1:$J$101,2),"")</f>
        <v/>
      </c>
      <c r="P102" s="15" t="str">
        <f t="shared" si="65"/>
        <v/>
      </c>
      <c r="Q102" s="15" t="str">
        <f t="shared" si="41"/>
        <v/>
      </c>
      <c r="R102" s="15" t="str">
        <f t="shared" si="42"/>
        <v/>
      </c>
      <c r="S102" s="15" t="str">
        <f>IFERROR(VLOOKUP($G102,TAB!$J:$BB,6,FALSE),"")</f>
        <v/>
      </c>
      <c r="T102" s="15" t="str">
        <f>IF(S102="AB",IFERROR(VLOOKUP($G102,TAB!$J:$BB,7,FALSE),""),"NA")</f>
        <v>NA</v>
      </c>
      <c r="U102" s="15" t="str">
        <f>IFERROR(VLOOKUP($G102,TAB!$J:$BB,8,FALSE),"")</f>
        <v/>
      </c>
      <c r="V102" s="15" t="str">
        <f>IFERROR(VLOOKUP($G102,TAB!$J:$BB,9,FALSE),"")</f>
        <v/>
      </c>
      <c r="W102" s="15" t="str">
        <f t="shared" si="43"/>
        <v/>
      </c>
      <c r="X102" s="14" t="str">
        <f>IFERROR(VLOOKUP(W102,INSTRUCTION!$I$1:$J$101,2),"")</f>
        <v/>
      </c>
      <c r="Y102" s="15" t="str">
        <f t="shared" si="66"/>
        <v/>
      </c>
      <c r="Z102" s="14" t="str">
        <f>IF(C102=0,"",TAB!F102)</f>
        <v/>
      </c>
      <c r="AA102" s="15" t="str">
        <f>IFERROR(VLOOKUP(Z102,INSTRUCTION!$D$2:$E$18,2,FALSE),"")</f>
        <v/>
      </c>
      <c r="AB102" s="15" t="str">
        <f t="shared" si="44"/>
        <v/>
      </c>
      <c r="AC102" s="15" t="str">
        <f>IFERROR(VLOOKUP($G102,TAB!$J:$BB,MATCH($Z102,TAB!$1:$1,0)-9,FALSE),"")</f>
        <v/>
      </c>
      <c r="AD102" s="15" t="str">
        <f>IF(AC102="AB",IFERROR(VLOOKUP($G102,TAB!$J:$BB,MATCH($Z102,TAB!$1:$1,0)-8,FALSE),""),"NA")</f>
        <v>NA</v>
      </c>
      <c r="AE102" s="15" t="str">
        <f>IFERROR(VLOOKUP($G102,TAB!$J:$BB,MATCH($Z102,TAB!$1:$1,0)-7,FALSE),"")</f>
        <v/>
      </c>
      <c r="AF102" s="15" t="str">
        <f>IFERROR(VLOOKUP($G102,TAB!$J:$BB,MATCH($Z102,TAB!$1:$1,0)-6,FALSE),"")</f>
        <v/>
      </c>
      <c r="AG102" s="15" t="str">
        <f t="shared" si="45"/>
        <v/>
      </c>
      <c r="AH102" s="14" t="str">
        <f>IFERROR(VLOOKUP(AG102,INSTRUCTION!$I$1:$J$101,2),"")</f>
        <v/>
      </c>
      <c r="AI102" s="15" t="str">
        <f t="shared" si="67"/>
        <v/>
      </c>
      <c r="AJ102" s="15" t="str">
        <f>IF(C102=0,"",TAB!G102)</f>
        <v/>
      </c>
      <c r="AK102" s="15" t="str">
        <f>IFERROR(VLOOKUP(AJ102,INSTRUCTION!$D$2:$E$18,2,FALSE),"")</f>
        <v/>
      </c>
      <c r="AL102" s="15" t="str">
        <f t="shared" si="46"/>
        <v/>
      </c>
      <c r="AM102" s="15" t="str">
        <f>IFERROR(VLOOKUP($G102,TAB!$J:$BB,MATCH($AJ102,TAB!$1:$1,0)-9,FALSE),"")</f>
        <v/>
      </c>
      <c r="AN102" s="15" t="str">
        <f>IF(AM102="AB",IFERROR(VLOOKUP($G102,TAB!$J:$BB,MATCH($AJ102,TAB!$1:$1,0)-8,FALSE),""),"NA")</f>
        <v>NA</v>
      </c>
      <c r="AO102" s="15" t="str">
        <f>IFERROR(VLOOKUP($G102,TAB!$J:$BB,MATCH($AJ102,TAB!$1:$1,0)-7,FALSE),"")</f>
        <v/>
      </c>
      <c r="AP102" s="15" t="str">
        <f>IFERROR(VLOOKUP($G102,TAB!$J:$BB,MATCH($AJ102,TAB!$1:$1,0)-6,FALSE),"")</f>
        <v/>
      </c>
      <c r="AQ102" s="15" t="str">
        <f t="shared" si="47"/>
        <v/>
      </c>
      <c r="AR102" s="14" t="str">
        <f>IFERROR(VLOOKUP(AQ102,INSTRUCTION!$I$1:$J$101,2),"")</f>
        <v/>
      </c>
      <c r="AS102" s="15" t="str">
        <f t="shared" si="68"/>
        <v/>
      </c>
      <c r="AT102" s="15" t="str">
        <f>IF(C102=0,"",TAB!H102)</f>
        <v/>
      </c>
      <c r="AU102" s="15" t="str">
        <f>IFERROR(VLOOKUP(AT102,INSTRUCTION!$D$2:$E$18,2,FALSE),"")</f>
        <v/>
      </c>
      <c r="AV102" s="15" t="str">
        <f t="shared" si="48"/>
        <v/>
      </c>
      <c r="AW102" s="15" t="str">
        <f>IFERROR(VLOOKUP($G102,TAB!$J:$BB,MATCH($AT102,TAB!$1:$1,0)-9,FALSE),"")</f>
        <v/>
      </c>
      <c r="AX102" s="15" t="str">
        <f>IF(AW102="AB",IFERROR(VLOOKUP($G102,TAB!$J:$BB,MATCH($AT102,TAB!$1:$1,0)-8,FALSE),""),"NA")</f>
        <v>NA</v>
      </c>
      <c r="AY102" s="15" t="str">
        <f>IFERROR(VLOOKUP($G102,TAB!$J:$BB,MATCH($AT102,TAB!$1:$1,0)-7,FALSE),"")</f>
        <v/>
      </c>
      <c r="AZ102" s="15" t="str">
        <f>IFERROR(VLOOKUP($G102,TAB!$J:$BB,MATCH($AT102,TAB!$1:$1,0)-6,FALSE),"")</f>
        <v/>
      </c>
      <c r="BA102" s="15" t="str">
        <f t="shared" si="49"/>
        <v/>
      </c>
      <c r="BB102" s="14" t="str">
        <f>IFERROR(VLOOKUP(BA102,INSTRUCTION!$I$1:$J$101,2),"")</f>
        <v/>
      </c>
      <c r="BC102" s="15" t="str">
        <f t="shared" si="69"/>
        <v/>
      </c>
      <c r="BD102" s="15" t="str">
        <f>IF(C102=0,"",TAB!I102)</f>
        <v/>
      </c>
      <c r="BE102" s="15" t="str">
        <f>IFERROR(VLOOKUP(BD102,INSTRUCTION!$D$2:$E$18,2,FALSE),"")</f>
        <v/>
      </c>
      <c r="BF102" s="15" t="str">
        <f t="shared" si="50"/>
        <v/>
      </c>
      <c r="BG102" s="15" t="str">
        <f>IFERROR(VLOOKUP($G102,TAB!$J:$BB,MATCH($BD102,TAB!$1:$1,0)-9,FALSE),"")</f>
        <v/>
      </c>
      <c r="BH102" s="15" t="str">
        <f>IF(BG102="AB",IFERROR(VLOOKUP($G102,TAB!$J:$BB,MATCH($BD102,TAB!$1:$1,0)-8,FALSE),""),"NA")</f>
        <v>NA</v>
      </c>
      <c r="BI102" s="15" t="str">
        <f>IFERROR(VLOOKUP($G102,TAB!$J:$BB,MATCH($BD102,TAB!$1:$1,0)-7,FALSE),"")</f>
        <v/>
      </c>
      <c r="BJ102" s="15" t="str">
        <f>IFERROR(VLOOKUP($G102,TAB!$J:$BB,MATCH($BD102,TAB!$1:$1,0)-6,FALSE),"")</f>
        <v/>
      </c>
      <c r="BK102" s="15" t="str">
        <f t="shared" si="51"/>
        <v/>
      </c>
      <c r="BL102" s="14" t="str">
        <f>IFERROR(VLOOKUP(BK102,INSTRUCTION!$I$1:$J$101,2),"")</f>
        <v/>
      </c>
      <c r="BM102" s="15" t="str">
        <f t="shared" si="70"/>
        <v/>
      </c>
      <c r="BN102" s="15" t="str">
        <f t="shared" si="52"/>
        <v/>
      </c>
      <c r="BO102" s="15" t="str">
        <f>IFERROR(SUMPRODUCT(LARGE((J102,S102,AC102,AM102,AW102,BG102),{1,2,3,4,5})),"")</f>
        <v/>
      </c>
      <c r="BP102" s="15" t="str">
        <f>IFERROR(SUMPRODUCT(LARGE((K102,U102,AE102,AO102,AY102,BI102),{1,2,3,4,5})),"")</f>
        <v/>
      </c>
      <c r="BQ102" s="15" t="str">
        <f>IF(BP102=0,"N.A.",IFERROR(SUMPRODUCT(LARGE((N102,W102,AG102,AQ102,BA102,BK102),{1,2,3,4,5})),""))</f>
        <v/>
      </c>
      <c r="BR102" s="15" t="str">
        <f t="shared" si="53"/>
        <v/>
      </c>
      <c r="BS102" s="15" t="str">
        <f t="shared" si="54"/>
        <v/>
      </c>
      <c r="BT102" s="15" t="str">
        <f t="shared" si="55"/>
        <v>N.A.</v>
      </c>
      <c r="BU102" s="15" t="str">
        <f t="shared" si="56"/>
        <v>N.A.</v>
      </c>
      <c r="BV102" s="15" t="str">
        <f t="shared" si="57"/>
        <v>N.A.</v>
      </c>
      <c r="BW102" s="34" t="str">
        <f t="shared" si="58"/>
        <v>N.A.</v>
      </c>
      <c r="BX102" s="15" t="str">
        <f t="shared" si="59"/>
        <v>N.A.</v>
      </c>
      <c r="BY102" s="15" t="str">
        <f t="shared" si="60"/>
        <v>N.A.</v>
      </c>
      <c r="BZ102" s="15" t="str">
        <f t="shared" si="63"/>
        <v>FAILED</v>
      </c>
      <c r="CA102" s="20" t="str">
        <f t="shared" si="61"/>
        <v/>
      </c>
      <c r="CB102" s="16">
        <f t="shared" si="62"/>
        <v>0</v>
      </c>
    </row>
    <row r="103" spans="1:80" x14ac:dyDescent="0.3">
      <c r="A103" s="49">
        <v>101</v>
      </c>
      <c r="B103" s="15">
        <f>TAB!A103</f>
        <v>0</v>
      </c>
      <c r="C103" s="15">
        <f>TAB!B103</f>
        <v>0</v>
      </c>
      <c r="D103" s="14" t="str">
        <f>IF(C103=0,"",TAB!C103)</f>
        <v/>
      </c>
      <c r="E103" s="14" t="str">
        <f>IF(C103=0,"",TAB!D103)</f>
        <v/>
      </c>
      <c r="F103" s="36" t="str">
        <f>IF(C103=0,"",TAB!E103)</f>
        <v/>
      </c>
      <c r="G103" s="14" t="str">
        <f>IF(C103=0,"",TAB!J103)</f>
        <v/>
      </c>
      <c r="H103" s="15" t="str">
        <f t="shared" si="39"/>
        <v/>
      </c>
      <c r="I103" s="15" t="str">
        <f t="shared" si="64"/>
        <v/>
      </c>
      <c r="J103" s="15" t="str">
        <f>IFERROR(VLOOKUP($G103,TAB!$J:$BB,2,FALSE),"")</f>
        <v/>
      </c>
      <c r="K103" s="15" t="str">
        <f>IF(J103="AB",IFERROR(VLOOKUP($G103,TAB!$J:$BB,3,FALSE),""),"NA")</f>
        <v>NA</v>
      </c>
      <c r="L103" s="15" t="str">
        <f>IFERROR(VLOOKUP($G103,TAB!$J:$BB,4,FALSE),"")</f>
        <v/>
      </c>
      <c r="M103" s="15" t="str">
        <f>IFERROR(VLOOKUP($G103,TAB!$J:$BB,5,FALSE),"")</f>
        <v/>
      </c>
      <c r="N103" s="15" t="str">
        <f t="shared" si="40"/>
        <v/>
      </c>
      <c r="O103" s="14" t="str">
        <f>IFERROR(VLOOKUP(N103,INSTRUCTION!$I$1:$J$101,2),"")</f>
        <v/>
      </c>
      <c r="P103" s="15" t="str">
        <f t="shared" si="65"/>
        <v/>
      </c>
      <c r="Q103" s="15" t="str">
        <f t="shared" si="41"/>
        <v/>
      </c>
      <c r="R103" s="15" t="str">
        <f t="shared" si="42"/>
        <v/>
      </c>
      <c r="S103" s="15" t="str">
        <f>IFERROR(VLOOKUP($G103,TAB!$J:$BB,6,FALSE),"")</f>
        <v/>
      </c>
      <c r="T103" s="15" t="str">
        <f>IF(S103="AB",IFERROR(VLOOKUP($G103,TAB!$J:$BB,7,FALSE),""),"NA")</f>
        <v>NA</v>
      </c>
      <c r="U103" s="15" t="str">
        <f>IFERROR(VLOOKUP($G103,TAB!$J:$BB,8,FALSE),"")</f>
        <v/>
      </c>
      <c r="V103" s="15" t="str">
        <f>IFERROR(VLOOKUP($G103,TAB!$J:$BB,9,FALSE),"")</f>
        <v/>
      </c>
      <c r="W103" s="15" t="str">
        <f t="shared" si="43"/>
        <v/>
      </c>
      <c r="X103" s="14" t="str">
        <f>IFERROR(VLOOKUP(W103,INSTRUCTION!$I$1:$J$101,2),"")</f>
        <v/>
      </c>
      <c r="Y103" s="15" t="str">
        <f t="shared" si="66"/>
        <v/>
      </c>
      <c r="Z103" s="14" t="str">
        <f>IF(C103=0,"",TAB!F103)</f>
        <v/>
      </c>
      <c r="AA103" s="15" t="str">
        <f>IFERROR(VLOOKUP(Z103,INSTRUCTION!$D$2:$E$18,2,FALSE),"")</f>
        <v/>
      </c>
      <c r="AB103" s="15" t="str">
        <f t="shared" si="44"/>
        <v/>
      </c>
      <c r="AC103" s="15" t="str">
        <f>IFERROR(VLOOKUP($G103,TAB!$J:$BB,MATCH($Z103,TAB!$1:$1,0)-9,FALSE),"")</f>
        <v/>
      </c>
      <c r="AD103" s="15" t="str">
        <f>IF(AC103="AB",IFERROR(VLOOKUP($G103,TAB!$J:$BB,MATCH($Z103,TAB!$1:$1,0)-8,FALSE),""),"NA")</f>
        <v>NA</v>
      </c>
      <c r="AE103" s="15" t="str">
        <f>IFERROR(VLOOKUP($G103,TAB!$J:$BB,MATCH($Z103,TAB!$1:$1,0)-7,FALSE),"")</f>
        <v/>
      </c>
      <c r="AF103" s="15" t="str">
        <f>IFERROR(VLOOKUP($G103,TAB!$J:$BB,MATCH($Z103,TAB!$1:$1,0)-6,FALSE),"")</f>
        <v/>
      </c>
      <c r="AG103" s="15" t="str">
        <f t="shared" si="45"/>
        <v/>
      </c>
      <c r="AH103" s="14" t="str">
        <f>IFERROR(VLOOKUP(AG103,INSTRUCTION!$I$1:$J$101,2),"")</f>
        <v/>
      </c>
      <c r="AI103" s="15" t="str">
        <f t="shared" si="67"/>
        <v/>
      </c>
      <c r="AJ103" s="15" t="str">
        <f>IF(C103=0,"",TAB!G103)</f>
        <v/>
      </c>
      <c r="AK103" s="15" t="str">
        <f>IFERROR(VLOOKUP(AJ103,INSTRUCTION!$D$2:$E$18,2,FALSE),"")</f>
        <v/>
      </c>
      <c r="AL103" s="15" t="str">
        <f t="shared" si="46"/>
        <v/>
      </c>
      <c r="AM103" s="15" t="str">
        <f>IFERROR(VLOOKUP($G103,TAB!$J:$BB,MATCH($AJ103,TAB!$1:$1,0)-9,FALSE),"")</f>
        <v/>
      </c>
      <c r="AN103" s="15" t="str">
        <f>IF(AM103="AB",IFERROR(VLOOKUP($G103,TAB!$J:$BB,MATCH($AJ103,TAB!$1:$1,0)-8,FALSE),""),"NA")</f>
        <v>NA</v>
      </c>
      <c r="AO103" s="15" t="str">
        <f>IFERROR(VLOOKUP($G103,TAB!$J:$BB,MATCH($AJ103,TAB!$1:$1,0)-7,FALSE),"")</f>
        <v/>
      </c>
      <c r="AP103" s="15" t="str">
        <f>IFERROR(VLOOKUP($G103,TAB!$J:$BB,MATCH($AJ103,TAB!$1:$1,0)-6,FALSE),"")</f>
        <v/>
      </c>
      <c r="AQ103" s="15" t="str">
        <f t="shared" si="47"/>
        <v/>
      </c>
      <c r="AR103" s="14" t="str">
        <f>IFERROR(VLOOKUP(AQ103,INSTRUCTION!$I$1:$J$101,2),"")</f>
        <v/>
      </c>
      <c r="AS103" s="15" t="str">
        <f t="shared" si="68"/>
        <v/>
      </c>
      <c r="AT103" s="15" t="str">
        <f>IF(C103=0,"",TAB!H103)</f>
        <v/>
      </c>
      <c r="AU103" s="15" t="str">
        <f>IFERROR(VLOOKUP(AT103,INSTRUCTION!$D$2:$E$18,2,FALSE),"")</f>
        <v/>
      </c>
      <c r="AV103" s="15" t="str">
        <f t="shared" si="48"/>
        <v/>
      </c>
      <c r="AW103" s="15" t="str">
        <f>IFERROR(VLOOKUP($G103,TAB!$J:$BB,MATCH($AT103,TAB!$1:$1,0)-9,FALSE),"")</f>
        <v/>
      </c>
      <c r="AX103" s="15" t="str">
        <f>IF(AW103="AB",IFERROR(VLOOKUP($G103,TAB!$J:$BB,MATCH($AT103,TAB!$1:$1,0)-8,FALSE),""),"NA")</f>
        <v>NA</v>
      </c>
      <c r="AY103" s="15" t="str">
        <f>IFERROR(VLOOKUP($G103,TAB!$J:$BB,MATCH($AT103,TAB!$1:$1,0)-7,FALSE),"")</f>
        <v/>
      </c>
      <c r="AZ103" s="15" t="str">
        <f>IFERROR(VLOOKUP($G103,TAB!$J:$BB,MATCH($AT103,TAB!$1:$1,0)-6,FALSE),"")</f>
        <v/>
      </c>
      <c r="BA103" s="15" t="str">
        <f t="shared" si="49"/>
        <v/>
      </c>
      <c r="BB103" s="14" t="str">
        <f>IFERROR(VLOOKUP(BA103,INSTRUCTION!$I$1:$J$101,2),"")</f>
        <v/>
      </c>
      <c r="BC103" s="15" t="str">
        <f t="shared" si="69"/>
        <v/>
      </c>
      <c r="BD103" s="15" t="str">
        <f>IF(C103=0,"",TAB!I103)</f>
        <v/>
      </c>
      <c r="BE103" s="15" t="str">
        <f>IFERROR(VLOOKUP(BD103,INSTRUCTION!$D$2:$E$18,2,FALSE),"")</f>
        <v/>
      </c>
      <c r="BF103" s="15" t="str">
        <f t="shared" si="50"/>
        <v/>
      </c>
      <c r="BG103" s="15" t="str">
        <f>IFERROR(VLOOKUP($G103,TAB!$J:$BB,MATCH($BD103,TAB!$1:$1,0)-9,FALSE),"")</f>
        <v/>
      </c>
      <c r="BH103" s="15" t="str">
        <f>IF(BG103="AB",IFERROR(VLOOKUP($G103,TAB!$J:$BB,MATCH($BD103,TAB!$1:$1,0)-8,FALSE),""),"NA")</f>
        <v>NA</v>
      </c>
      <c r="BI103" s="15" t="str">
        <f>IFERROR(VLOOKUP($G103,TAB!$J:$BB,MATCH($BD103,TAB!$1:$1,0)-7,FALSE),"")</f>
        <v/>
      </c>
      <c r="BJ103" s="15" t="str">
        <f>IFERROR(VLOOKUP($G103,TAB!$J:$BB,MATCH($BD103,TAB!$1:$1,0)-6,FALSE),"")</f>
        <v/>
      </c>
      <c r="BK103" s="15" t="str">
        <f t="shared" si="51"/>
        <v/>
      </c>
      <c r="BL103" s="14" t="str">
        <f>IFERROR(VLOOKUP(BK103,INSTRUCTION!$I$1:$J$101,2),"")</f>
        <v/>
      </c>
      <c r="BM103" s="15" t="str">
        <f t="shared" si="70"/>
        <v/>
      </c>
      <c r="BN103" s="15" t="str">
        <f t="shared" si="52"/>
        <v/>
      </c>
      <c r="BO103" s="15" t="str">
        <f>IFERROR(SUMPRODUCT(LARGE((J103,S103,AC103,AM103,AW103,BG103),{1,2,3,4,5})),"")</f>
        <v/>
      </c>
      <c r="BP103" s="15" t="str">
        <f>IFERROR(SUMPRODUCT(LARGE((K103,U103,AE103,AO103,AY103,BI103),{1,2,3,4,5})),"")</f>
        <v/>
      </c>
      <c r="BQ103" s="15" t="str">
        <f>IF(BP103=0,"N.A.",IFERROR(SUMPRODUCT(LARGE((N103,W103,AG103,AQ103,BA103,BK103),{1,2,3,4,5})),""))</f>
        <v/>
      </c>
      <c r="BR103" s="15" t="str">
        <f t="shared" si="53"/>
        <v/>
      </c>
      <c r="BS103" s="15" t="str">
        <f t="shared" si="54"/>
        <v/>
      </c>
      <c r="BT103" s="15" t="str">
        <f t="shared" si="55"/>
        <v>N.A.</v>
      </c>
      <c r="BU103" s="15" t="str">
        <f t="shared" si="56"/>
        <v>N.A.</v>
      </c>
      <c r="BV103" s="15" t="str">
        <f t="shared" si="57"/>
        <v>N.A.</v>
      </c>
      <c r="BW103" s="34" t="str">
        <f t="shared" si="58"/>
        <v>N.A.</v>
      </c>
      <c r="BX103" s="15" t="str">
        <f t="shared" si="59"/>
        <v>N.A.</v>
      </c>
      <c r="BY103" s="15" t="str">
        <f t="shared" si="60"/>
        <v>N.A.</v>
      </c>
      <c r="BZ103" s="15" t="str">
        <f t="shared" si="63"/>
        <v>FAILED</v>
      </c>
      <c r="CA103" s="20" t="str">
        <f t="shared" si="61"/>
        <v/>
      </c>
      <c r="CB103" s="16">
        <f t="shared" si="62"/>
        <v>0</v>
      </c>
    </row>
    <row r="104" spans="1:80" x14ac:dyDescent="0.3">
      <c r="A104" s="49">
        <v>102</v>
      </c>
      <c r="B104" s="15">
        <f>TAB!A104</f>
        <v>0</v>
      </c>
      <c r="C104" s="15">
        <f>TAB!B104</f>
        <v>0</v>
      </c>
      <c r="D104" s="14" t="str">
        <f>IF(C104=0,"",TAB!C104)</f>
        <v/>
      </c>
      <c r="E104" s="14" t="str">
        <f>IF(C104=0,"",TAB!D104)</f>
        <v/>
      </c>
      <c r="F104" s="36" t="str">
        <f>IF(C104=0,"",TAB!E104)</f>
        <v/>
      </c>
      <c r="G104" s="14" t="str">
        <f>IF(C104=0,"",TAB!J104)</f>
        <v/>
      </c>
      <c r="H104" s="15" t="str">
        <f t="shared" si="39"/>
        <v/>
      </c>
      <c r="I104" s="15" t="str">
        <f t="shared" si="64"/>
        <v/>
      </c>
      <c r="J104" s="15" t="str">
        <f>IFERROR(VLOOKUP($G104,TAB!$J:$BB,2,FALSE),"")</f>
        <v/>
      </c>
      <c r="K104" s="15" t="str">
        <f>IF(J104="AB",IFERROR(VLOOKUP($G104,TAB!$J:$BB,3,FALSE),""),"NA")</f>
        <v>NA</v>
      </c>
      <c r="L104" s="15" t="str">
        <f>IFERROR(VLOOKUP($G104,TAB!$J:$BB,4,FALSE),"")</f>
        <v/>
      </c>
      <c r="M104" s="15" t="str">
        <f>IFERROR(VLOOKUP($G104,TAB!$J:$BB,5,FALSE),"")</f>
        <v/>
      </c>
      <c r="N104" s="15" t="str">
        <f t="shared" si="40"/>
        <v/>
      </c>
      <c r="O104" s="14" t="str">
        <f>IFERROR(VLOOKUP(N104,INSTRUCTION!$I$1:$J$101,2),"")</f>
        <v/>
      </c>
      <c r="P104" s="15" t="str">
        <f t="shared" si="65"/>
        <v/>
      </c>
      <c r="Q104" s="15" t="str">
        <f t="shared" si="41"/>
        <v/>
      </c>
      <c r="R104" s="15" t="str">
        <f t="shared" si="42"/>
        <v/>
      </c>
      <c r="S104" s="15" t="str">
        <f>IFERROR(VLOOKUP($G104,TAB!$J:$BB,6,FALSE),"")</f>
        <v/>
      </c>
      <c r="T104" s="15" t="str">
        <f>IF(S104="AB",IFERROR(VLOOKUP($G104,TAB!$J:$BB,7,FALSE),""),"NA")</f>
        <v>NA</v>
      </c>
      <c r="U104" s="15" t="str">
        <f>IFERROR(VLOOKUP($G104,TAB!$J:$BB,8,FALSE),"")</f>
        <v/>
      </c>
      <c r="V104" s="15" t="str">
        <f>IFERROR(VLOOKUP($G104,TAB!$J:$BB,9,FALSE),"")</f>
        <v/>
      </c>
      <c r="W104" s="15" t="str">
        <f t="shared" si="43"/>
        <v/>
      </c>
      <c r="X104" s="14" t="str">
        <f>IFERROR(VLOOKUP(W104,INSTRUCTION!$I$1:$J$101,2),"")</f>
        <v/>
      </c>
      <c r="Y104" s="15" t="str">
        <f t="shared" si="66"/>
        <v/>
      </c>
      <c r="Z104" s="14" t="str">
        <f>IF(C104=0,"",TAB!F104)</f>
        <v/>
      </c>
      <c r="AA104" s="15" t="str">
        <f>IFERROR(VLOOKUP(Z104,INSTRUCTION!$D$2:$E$18,2,FALSE),"")</f>
        <v/>
      </c>
      <c r="AB104" s="15" t="str">
        <f t="shared" si="44"/>
        <v/>
      </c>
      <c r="AC104" s="15" t="str">
        <f>IFERROR(VLOOKUP($G104,TAB!$J:$BB,MATCH($Z104,TAB!$1:$1,0)-9,FALSE),"")</f>
        <v/>
      </c>
      <c r="AD104" s="15" t="str">
        <f>IF(AC104="AB",IFERROR(VLOOKUP($G104,TAB!$J:$BB,MATCH($Z104,TAB!$1:$1,0)-8,FALSE),""),"NA")</f>
        <v>NA</v>
      </c>
      <c r="AE104" s="15" t="str">
        <f>IFERROR(VLOOKUP($G104,TAB!$J:$BB,MATCH($Z104,TAB!$1:$1,0)-7,FALSE),"")</f>
        <v/>
      </c>
      <c r="AF104" s="15" t="str">
        <f>IFERROR(VLOOKUP($G104,TAB!$J:$BB,MATCH($Z104,TAB!$1:$1,0)-6,FALSE),"")</f>
        <v/>
      </c>
      <c r="AG104" s="15" t="str">
        <f t="shared" si="45"/>
        <v/>
      </c>
      <c r="AH104" s="14" t="str">
        <f>IFERROR(VLOOKUP(AG104,INSTRUCTION!$I$1:$J$101,2),"")</f>
        <v/>
      </c>
      <c r="AI104" s="15" t="str">
        <f t="shared" si="67"/>
        <v/>
      </c>
      <c r="AJ104" s="15" t="str">
        <f>IF(C104=0,"",TAB!G104)</f>
        <v/>
      </c>
      <c r="AK104" s="15" t="str">
        <f>IFERROR(VLOOKUP(AJ104,INSTRUCTION!$D$2:$E$18,2,FALSE),"")</f>
        <v/>
      </c>
      <c r="AL104" s="15" t="str">
        <f t="shared" si="46"/>
        <v/>
      </c>
      <c r="AM104" s="15" t="str">
        <f>IFERROR(VLOOKUP($G104,TAB!$J:$BB,MATCH($AJ104,TAB!$1:$1,0)-9,FALSE),"")</f>
        <v/>
      </c>
      <c r="AN104" s="15" t="str">
        <f>IF(AM104="AB",IFERROR(VLOOKUP($G104,TAB!$J:$BB,MATCH($AJ104,TAB!$1:$1,0)-8,FALSE),""),"NA")</f>
        <v>NA</v>
      </c>
      <c r="AO104" s="15" t="str">
        <f>IFERROR(VLOOKUP($G104,TAB!$J:$BB,MATCH($AJ104,TAB!$1:$1,0)-7,FALSE),"")</f>
        <v/>
      </c>
      <c r="AP104" s="15" t="str">
        <f>IFERROR(VLOOKUP($G104,TAB!$J:$BB,MATCH($AJ104,TAB!$1:$1,0)-6,FALSE),"")</f>
        <v/>
      </c>
      <c r="AQ104" s="15" t="str">
        <f t="shared" si="47"/>
        <v/>
      </c>
      <c r="AR104" s="14" t="str">
        <f>IFERROR(VLOOKUP(AQ104,INSTRUCTION!$I$1:$J$101,2),"")</f>
        <v/>
      </c>
      <c r="AS104" s="15" t="str">
        <f t="shared" si="68"/>
        <v/>
      </c>
      <c r="AT104" s="15" t="str">
        <f>IF(C104=0,"",TAB!H104)</f>
        <v/>
      </c>
      <c r="AU104" s="15" t="str">
        <f>IFERROR(VLOOKUP(AT104,INSTRUCTION!$D$2:$E$18,2,FALSE),"")</f>
        <v/>
      </c>
      <c r="AV104" s="15" t="str">
        <f t="shared" si="48"/>
        <v/>
      </c>
      <c r="AW104" s="15" t="str">
        <f>IFERROR(VLOOKUP($G104,TAB!$J:$BB,MATCH($AT104,TAB!$1:$1,0)-9,FALSE),"")</f>
        <v/>
      </c>
      <c r="AX104" s="15" t="str">
        <f>IF(AW104="AB",IFERROR(VLOOKUP($G104,TAB!$J:$BB,MATCH($AT104,TAB!$1:$1,0)-8,FALSE),""),"NA")</f>
        <v>NA</v>
      </c>
      <c r="AY104" s="15" t="str">
        <f>IFERROR(VLOOKUP($G104,TAB!$J:$BB,MATCH($AT104,TAB!$1:$1,0)-7,FALSE),"")</f>
        <v/>
      </c>
      <c r="AZ104" s="15" t="str">
        <f>IFERROR(VLOOKUP($G104,TAB!$J:$BB,MATCH($AT104,TAB!$1:$1,0)-6,FALSE),"")</f>
        <v/>
      </c>
      <c r="BA104" s="15" t="str">
        <f t="shared" si="49"/>
        <v/>
      </c>
      <c r="BB104" s="14" t="str">
        <f>IFERROR(VLOOKUP(BA104,INSTRUCTION!$I$1:$J$101,2),"")</f>
        <v/>
      </c>
      <c r="BC104" s="15" t="str">
        <f t="shared" si="69"/>
        <v/>
      </c>
      <c r="BD104" s="15" t="str">
        <f>IF(C104=0,"",TAB!I104)</f>
        <v/>
      </c>
      <c r="BE104" s="15" t="str">
        <f>IFERROR(VLOOKUP(BD104,INSTRUCTION!$D$2:$E$18,2,FALSE),"")</f>
        <v/>
      </c>
      <c r="BF104" s="15" t="str">
        <f t="shared" si="50"/>
        <v/>
      </c>
      <c r="BG104" s="15" t="str">
        <f>IFERROR(VLOOKUP($G104,TAB!$J:$BB,MATCH($BD104,TAB!$1:$1,0)-9,FALSE),"")</f>
        <v/>
      </c>
      <c r="BH104" s="15" t="str">
        <f>IF(BG104="AB",IFERROR(VLOOKUP($G104,TAB!$J:$BB,MATCH($BD104,TAB!$1:$1,0)-8,FALSE),""),"NA")</f>
        <v>NA</v>
      </c>
      <c r="BI104" s="15" t="str">
        <f>IFERROR(VLOOKUP($G104,TAB!$J:$BB,MATCH($BD104,TAB!$1:$1,0)-7,FALSE),"")</f>
        <v/>
      </c>
      <c r="BJ104" s="15" t="str">
        <f>IFERROR(VLOOKUP($G104,TAB!$J:$BB,MATCH($BD104,TAB!$1:$1,0)-6,FALSE),"")</f>
        <v/>
      </c>
      <c r="BK104" s="15" t="str">
        <f t="shared" si="51"/>
        <v/>
      </c>
      <c r="BL104" s="14" t="str">
        <f>IFERROR(VLOOKUP(BK104,INSTRUCTION!$I$1:$J$101,2),"")</f>
        <v/>
      </c>
      <c r="BM104" s="15" t="str">
        <f t="shared" si="70"/>
        <v/>
      </c>
      <c r="BN104" s="15" t="str">
        <f t="shared" si="52"/>
        <v/>
      </c>
      <c r="BO104" s="15" t="str">
        <f>IFERROR(SUMPRODUCT(LARGE((J104,S104,AC104,AM104,AW104,BG104),{1,2,3,4,5})),"")</f>
        <v/>
      </c>
      <c r="BP104" s="15" t="str">
        <f>IFERROR(SUMPRODUCT(LARGE((K104,U104,AE104,AO104,AY104,BI104),{1,2,3,4,5})),"")</f>
        <v/>
      </c>
      <c r="BQ104" s="15" t="str">
        <f>IF(BP104=0,"N.A.",IFERROR(SUMPRODUCT(LARGE((N104,W104,AG104,AQ104,BA104,BK104),{1,2,3,4,5})),""))</f>
        <v/>
      </c>
      <c r="BR104" s="15" t="str">
        <f t="shared" si="53"/>
        <v/>
      </c>
      <c r="BS104" s="15" t="str">
        <f t="shared" si="54"/>
        <v/>
      </c>
      <c r="BT104" s="15" t="str">
        <f t="shared" si="55"/>
        <v>N.A.</v>
      </c>
      <c r="BU104" s="15" t="str">
        <f t="shared" si="56"/>
        <v>N.A.</v>
      </c>
      <c r="BV104" s="15" t="str">
        <f t="shared" si="57"/>
        <v>N.A.</v>
      </c>
      <c r="BW104" s="34" t="str">
        <f t="shared" si="58"/>
        <v>N.A.</v>
      </c>
      <c r="BX104" s="15" t="str">
        <f t="shared" si="59"/>
        <v>N.A.</v>
      </c>
      <c r="BY104" s="15" t="str">
        <f t="shared" si="60"/>
        <v>N.A.</v>
      </c>
      <c r="BZ104" s="15" t="str">
        <f t="shared" si="63"/>
        <v>FAILED</v>
      </c>
      <c r="CA104" s="20" t="str">
        <f t="shared" si="61"/>
        <v/>
      </c>
      <c r="CB104" s="16">
        <f t="shared" si="62"/>
        <v>0</v>
      </c>
    </row>
    <row r="105" spans="1:80" x14ac:dyDescent="0.3">
      <c r="A105" s="49">
        <v>103</v>
      </c>
      <c r="B105" s="15">
        <f>TAB!A105</f>
        <v>0</v>
      </c>
      <c r="C105" s="15">
        <f>TAB!B105</f>
        <v>0</v>
      </c>
      <c r="D105" s="14" t="str">
        <f>IF(C105=0,"",TAB!C105)</f>
        <v/>
      </c>
      <c r="E105" s="14" t="str">
        <f>IF(C105=0,"",TAB!D105)</f>
        <v/>
      </c>
      <c r="F105" s="36" t="str">
        <f>IF(C105=0,"",TAB!E105)</f>
        <v/>
      </c>
      <c r="G105" s="14" t="str">
        <f>IF(C105=0,"",TAB!J105)</f>
        <v/>
      </c>
      <c r="H105" s="15" t="str">
        <f t="shared" si="39"/>
        <v/>
      </c>
      <c r="I105" s="15" t="str">
        <f t="shared" si="64"/>
        <v/>
      </c>
      <c r="J105" s="15" t="str">
        <f>IFERROR(VLOOKUP($G105,TAB!$J:$BB,2,FALSE),"")</f>
        <v/>
      </c>
      <c r="K105" s="15" t="str">
        <f>IF(J105="AB",IFERROR(VLOOKUP($G105,TAB!$J:$BB,3,FALSE),""),"NA")</f>
        <v>NA</v>
      </c>
      <c r="L105" s="15" t="str">
        <f>IFERROR(VLOOKUP($G105,TAB!$J:$BB,4,FALSE),"")</f>
        <v/>
      </c>
      <c r="M105" s="15" t="str">
        <f>IFERROR(VLOOKUP($G105,TAB!$J:$BB,5,FALSE),"")</f>
        <v/>
      </c>
      <c r="N105" s="15" t="str">
        <f t="shared" si="40"/>
        <v/>
      </c>
      <c r="O105" s="14" t="str">
        <f>IFERROR(VLOOKUP(N105,INSTRUCTION!$I$1:$J$101,2),"")</f>
        <v/>
      </c>
      <c r="P105" s="15" t="str">
        <f t="shared" si="65"/>
        <v/>
      </c>
      <c r="Q105" s="15" t="str">
        <f t="shared" si="41"/>
        <v/>
      </c>
      <c r="R105" s="15" t="str">
        <f t="shared" si="42"/>
        <v/>
      </c>
      <c r="S105" s="15" t="str">
        <f>IFERROR(VLOOKUP($G105,TAB!$J:$BB,6,FALSE),"")</f>
        <v/>
      </c>
      <c r="T105" s="15" t="str">
        <f>IF(S105="AB",IFERROR(VLOOKUP($G105,TAB!$J:$BB,7,FALSE),""),"NA")</f>
        <v>NA</v>
      </c>
      <c r="U105" s="15" t="str">
        <f>IFERROR(VLOOKUP($G105,TAB!$J:$BB,8,FALSE),"")</f>
        <v/>
      </c>
      <c r="V105" s="15" t="str">
        <f>IFERROR(VLOOKUP($G105,TAB!$J:$BB,9,FALSE),"")</f>
        <v/>
      </c>
      <c r="W105" s="15" t="str">
        <f t="shared" si="43"/>
        <v/>
      </c>
      <c r="X105" s="14" t="str">
        <f>IFERROR(VLOOKUP(W105,INSTRUCTION!$I$1:$J$101,2),"")</f>
        <v/>
      </c>
      <c r="Y105" s="15" t="str">
        <f t="shared" si="66"/>
        <v/>
      </c>
      <c r="Z105" s="14" t="str">
        <f>IF(C105=0,"",TAB!F105)</f>
        <v/>
      </c>
      <c r="AA105" s="15" t="str">
        <f>IFERROR(VLOOKUP(Z105,INSTRUCTION!$D$2:$E$18,2,FALSE),"")</f>
        <v/>
      </c>
      <c r="AB105" s="15" t="str">
        <f t="shared" si="44"/>
        <v/>
      </c>
      <c r="AC105" s="15" t="str">
        <f>IFERROR(VLOOKUP($G105,TAB!$J:$BB,MATCH($Z105,TAB!$1:$1,0)-9,FALSE),"")</f>
        <v/>
      </c>
      <c r="AD105" s="15" t="str">
        <f>IF(AC105="AB",IFERROR(VLOOKUP($G105,TAB!$J:$BB,MATCH($Z105,TAB!$1:$1,0)-8,FALSE),""),"NA")</f>
        <v>NA</v>
      </c>
      <c r="AE105" s="15" t="str">
        <f>IFERROR(VLOOKUP($G105,TAB!$J:$BB,MATCH($Z105,TAB!$1:$1,0)-7,FALSE),"")</f>
        <v/>
      </c>
      <c r="AF105" s="15" t="str">
        <f>IFERROR(VLOOKUP($G105,TAB!$J:$BB,MATCH($Z105,TAB!$1:$1,0)-6,FALSE),"")</f>
        <v/>
      </c>
      <c r="AG105" s="15" t="str">
        <f t="shared" si="45"/>
        <v/>
      </c>
      <c r="AH105" s="14" t="str">
        <f>IFERROR(VLOOKUP(AG105,INSTRUCTION!$I$1:$J$101,2),"")</f>
        <v/>
      </c>
      <c r="AI105" s="15" t="str">
        <f t="shared" si="67"/>
        <v/>
      </c>
      <c r="AJ105" s="15" t="str">
        <f>IF(C105=0,"",TAB!G105)</f>
        <v/>
      </c>
      <c r="AK105" s="15" t="str">
        <f>IFERROR(VLOOKUP(AJ105,INSTRUCTION!$D$2:$E$18,2,FALSE),"")</f>
        <v/>
      </c>
      <c r="AL105" s="15" t="str">
        <f t="shared" si="46"/>
        <v/>
      </c>
      <c r="AM105" s="15" t="str">
        <f>IFERROR(VLOOKUP($G105,TAB!$J:$BB,MATCH($AJ105,TAB!$1:$1,0)-9,FALSE),"")</f>
        <v/>
      </c>
      <c r="AN105" s="15" t="str">
        <f>IF(AM105="AB",IFERROR(VLOOKUP($G105,TAB!$J:$BB,MATCH($AJ105,TAB!$1:$1,0)-8,FALSE),""),"NA")</f>
        <v>NA</v>
      </c>
      <c r="AO105" s="15" t="str">
        <f>IFERROR(VLOOKUP($G105,TAB!$J:$BB,MATCH($AJ105,TAB!$1:$1,0)-7,FALSE),"")</f>
        <v/>
      </c>
      <c r="AP105" s="15" t="str">
        <f>IFERROR(VLOOKUP($G105,TAB!$J:$BB,MATCH($AJ105,TAB!$1:$1,0)-6,FALSE),"")</f>
        <v/>
      </c>
      <c r="AQ105" s="15" t="str">
        <f t="shared" si="47"/>
        <v/>
      </c>
      <c r="AR105" s="14" t="str">
        <f>IFERROR(VLOOKUP(AQ105,INSTRUCTION!$I$1:$J$101,2),"")</f>
        <v/>
      </c>
      <c r="AS105" s="15" t="str">
        <f t="shared" si="68"/>
        <v/>
      </c>
      <c r="AT105" s="15" t="str">
        <f>IF(C105=0,"",TAB!H105)</f>
        <v/>
      </c>
      <c r="AU105" s="15" t="str">
        <f>IFERROR(VLOOKUP(AT105,INSTRUCTION!$D$2:$E$18,2,FALSE),"")</f>
        <v/>
      </c>
      <c r="AV105" s="15" t="str">
        <f t="shared" si="48"/>
        <v/>
      </c>
      <c r="AW105" s="15" t="str">
        <f>IFERROR(VLOOKUP($G105,TAB!$J:$BB,MATCH($AT105,TAB!$1:$1,0)-9,FALSE),"")</f>
        <v/>
      </c>
      <c r="AX105" s="15" t="str">
        <f>IF(AW105="AB",IFERROR(VLOOKUP($G105,TAB!$J:$BB,MATCH($AT105,TAB!$1:$1,0)-8,FALSE),""),"NA")</f>
        <v>NA</v>
      </c>
      <c r="AY105" s="15" t="str">
        <f>IFERROR(VLOOKUP($G105,TAB!$J:$BB,MATCH($AT105,TAB!$1:$1,0)-7,FALSE),"")</f>
        <v/>
      </c>
      <c r="AZ105" s="15" t="str">
        <f>IFERROR(VLOOKUP($G105,TAB!$J:$BB,MATCH($AT105,TAB!$1:$1,0)-6,FALSE),"")</f>
        <v/>
      </c>
      <c r="BA105" s="15" t="str">
        <f t="shared" si="49"/>
        <v/>
      </c>
      <c r="BB105" s="14" t="str">
        <f>IFERROR(VLOOKUP(BA105,INSTRUCTION!$I$1:$J$101,2),"")</f>
        <v/>
      </c>
      <c r="BC105" s="15" t="str">
        <f t="shared" si="69"/>
        <v/>
      </c>
      <c r="BD105" s="15" t="str">
        <f>IF(C105=0,"",TAB!I105)</f>
        <v/>
      </c>
      <c r="BE105" s="15" t="str">
        <f>IFERROR(VLOOKUP(BD105,INSTRUCTION!$D$2:$E$18,2,FALSE),"")</f>
        <v/>
      </c>
      <c r="BF105" s="15" t="str">
        <f t="shared" si="50"/>
        <v/>
      </c>
      <c r="BG105" s="15" t="str">
        <f>IFERROR(VLOOKUP($G105,TAB!$J:$BB,MATCH($BD105,TAB!$1:$1,0)-9,FALSE),"")</f>
        <v/>
      </c>
      <c r="BH105" s="15" t="str">
        <f>IF(BG105="AB",IFERROR(VLOOKUP($G105,TAB!$J:$BB,MATCH($BD105,TAB!$1:$1,0)-8,FALSE),""),"NA")</f>
        <v>NA</v>
      </c>
      <c r="BI105" s="15" t="str">
        <f>IFERROR(VLOOKUP($G105,TAB!$J:$BB,MATCH($BD105,TAB!$1:$1,0)-7,FALSE),"")</f>
        <v/>
      </c>
      <c r="BJ105" s="15" t="str">
        <f>IFERROR(VLOOKUP($G105,TAB!$J:$BB,MATCH($BD105,TAB!$1:$1,0)-6,FALSE),"")</f>
        <v/>
      </c>
      <c r="BK105" s="15" t="str">
        <f t="shared" si="51"/>
        <v/>
      </c>
      <c r="BL105" s="14" t="str">
        <f>IFERROR(VLOOKUP(BK105,INSTRUCTION!$I$1:$J$101,2),"")</f>
        <v/>
      </c>
      <c r="BM105" s="15" t="str">
        <f t="shared" si="70"/>
        <v/>
      </c>
      <c r="BN105" s="15" t="str">
        <f t="shared" si="52"/>
        <v/>
      </c>
      <c r="BO105" s="15" t="str">
        <f>IFERROR(SUMPRODUCT(LARGE((J105,S105,AC105,AM105,AW105,BG105),{1,2,3,4,5})),"")</f>
        <v/>
      </c>
      <c r="BP105" s="15" t="str">
        <f>IFERROR(SUMPRODUCT(LARGE((K105,U105,AE105,AO105,AY105,BI105),{1,2,3,4,5})),"")</f>
        <v/>
      </c>
      <c r="BQ105" s="15" t="str">
        <f>IF(BP105=0,"N.A.",IFERROR(SUMPRODUCT(LARGE((N105,W105,AG105,AQ105,BA105,BK105),{1,2,3,4,5})),""))</f>
        <v/>
      </c>
      <c r="BR105" s="15" t="str">
        <f t="shared" si="53"/>
        <v/>
      </c>
      <c r="BS105" s="15" t="str">
        <f t="shared" si="54"/>
        <v/>
      </c>
      <c r="BT105" s="15" t="str">
        <f t="shared" si="55"/>
        <v>N.A.</v>
      </c>
      <c r="BU105" s="15" t="str">
        <f t="shared" si="56"/>
        <v>N.A.</v>
      </c>
      <c r="BV105" s="15" t="str">
        <f t="shared" si="57"/>
        <v>N.A.</v>
      </c>
      <c r="BW105" s="34" t="str">
        <f t="shared" si="58"/>
        <v>N.A.</v>
      </c>
      <c r="BX105" s="15" t="str">
        <f t="shared" si="59"/>
        <v>N.A.</v>
      </c>
      <c r="BY105" s="15" t="str">
        <f t="shared" si="60"/>
        <v>N.A.</v>
      </c>
      <c r="BZ105" s="15" t="str">
        <f t="shared" si="63"/>
        <v>FAILED</v>
      </c>
      <c r="CA105" s="20" t="str">
        <f t="shared" si="61"/>
        <v/>
      </c>
      <c r="CB105" s="16">
        <f t="shared" si="62"/>
        <v>0</v>
      </c>
    </row>
    <row r="106" spans="1:80" x14ac:dyDescent="0.3">
      <c r="A106" s="49">
        <v>104</v>
      </c>
      <c r="B106" s="15">
        <f>TAB!A106</f>
        <v>0</v>
      </c>
      <c r="C106" s="15">
        <f>TAB!B106</f>
        <v>0</v>
      </c>
      <c r="D106" s="14" t="str">
        <f>IF(C106=0,"",TAB!C106)</f>
        <v/>
      </c>
      <c r="E106" s="14" t="str">
        <f>IF(C106=0,"",TAB!D106)</f>
        <v/>
      </c>
      <c r="F106" s="36" t="str">
        <f>IF(C106=0,"",TAB!E106)</f>
        <v/>
      </c>
      <c r="G106" s="14" t="str">
        <f>IF(C106=0,"",TAB!J106)</f>
        <v/>
      </c>
      <c r="H106" s="15" t="str">
        <f t="shared" si="39"/>
        <v/>
      </c>
      <c r="I106" s="15" t="str">
        <f t="shared" si="64"/>
        <v/>
      </c>
      <c r="J106" s="15" t="str">
        <f>IFERROR(VLOOKUP($G106,TAB!$J:$BB,2,FALSE),"")</f>
        <v/>
      </c>
      <c r="K106" s="15" t="str">
        <f>IF(J106="AB",IFERROR(VLOOKUP($G106,TAB!$J:$BB,3,FALSE),""),"NA")</f>
        <v>NA</v>
      </c>
      <c r="L106" s="15" t="str">
        <f>IFERROR(VLOOKUP($G106,TAB!$J:$BB,4,FALSE),"")</f>
        <v/>
      </c>
      <c r="M106" s="15" t="str">
        <f>IFERROR(VLOOKUP($G106,TAB!$J:$BB,5,FALSE),"")</f>
        <v/>
      </c>
      <c r="N106" s="15" t="str">
        <f t="shared" si="40"/>
        <v/>
      </c>
      <c r="O106" s="14" t="str">
        <f>IFERROR(VLOOKUP(N106,INSTRUCTION!$I$1:$J$101,2),"")</f>
        <v/>
      </c>
      <c r="P106" s="15" t="str">
        <f t="shared" si="65"/>
        <v/>
      </c>
      <c r="Q106" s="15" t="str">
        <f t="shared" si="41"/>
        <v/>
      </c>
      <c r="R106" s="15" t="str">
        <f t="shared" si="42"/>
        <v/>
      </c>
      <c r="S106" s="15" t="str">
        <f>IFERROR(VLOOKUP($G106,TAB!$J:$BB,6,FALSE),"")</f>
        <v/>
      </c>
      <c r="T106" s="15" t="str">
        <f>IF(S106="AB",IFERROR(VLOOKUP($G106,TAB!$J:$BB,7,FALSE),""),"NA")</f>
        <v>NA</v>
      </c>
      <c r="U106" s="15" t="str">
        <f>IFERROR(VLOOKUP($G106,TAB!$J:$BB,8,FALSE),"")</f>
        <v/>
      </c>
      <c r="V106" s="15" t="str">
        <f>IFERROR(VLOOKUP($G106,TAB!$J:$BB,9,FALSE),"")</f>
        <v/>
      </c>
      <c r="W106" s="15" t="str">
        <f t="shared" si="43"/>
        <v/>
      </c>
      <c r="X106" s="14" t="str">
        <f>IFERROR(VLOOKUP(W106,INSTRUCTION!$I$1:$J$101,2),"")</f>
        <v/>
      </c>
      <c r="Y106" s="15" t="str">
        <f t="shared" si="66"/>
        <v/>
      </c>
      <c r="Z106" s="14" t="str">
        <f>IF(C106=0,"",TAB!F106)</f>
        <v/>
      </c>
      <c r="AA106" s="15" t="str">
        <f>IFERROR(VLOOKUP(Z106,INSTRUCTION!$D$2:$E$18,2,FALSE),"")</f>
        <v/>
      </c>
      <c r="AB106" s="15" t="str">
        <f t="shared" si="44"/>
        <v/>
      </c>
      <c r="AC106" s="15" t="str">
        <f>IFERROR(VLOOKUP($G106,TAB!$J:$BB,MATCH($Z106,TAB!$1:$1,0)-9,FALSE),"")</f>
        <v/>
      </c>
      <c r="AD106" s="15" t="str">
        <f>IF(AC106="AB",IFERROR(VLOOKUP($G106,TAB!$J:$BB,MATCH($Z106,TAB!$1:$1,0)-8,FALSE),""),"NA")</f>
        <v>NA</v>
      </c>
      <c r="AE106" s="15" t="str">
        <f>IFERROR(VLOOKUP($G106,TAB!$J:$BB,MATCH($Z106,TAB!$1:$1,0)-7,FALSE),"")</f>
        <v/>
      </c>
      <c r="AF106" s="15" t="str">
        <f>IFERROR(VLOOKUP($G106,TAB!$J:$BB,MATCH($Z106,TAB!$1:$1,0)-6,FALSE),"")</f>
        <v/>
      </c>
      <c r="AG106" s="15" t="str">
        <f t="shared" si="45"/>
        <v/>
      </c>
      <c r="AH106" s="14" t="str">
        <f>IFERROR(VLOOKUP(AG106,INSTRUCTION!$I$1:$J$101,2),"")</f>
        <v/>
      </c>
      <c r="AI106" s="15" t="str">
        <f t="shared" si="67"/>
        <v/>
      </c>
      <c r="AJ106" s="15" t="str">
        <f>IF(C106=0,"",TAB!G106)</f>
        <v/>
      </c>
      <c r="AK106" s="15" t="str">
        <f>IFERROR(VLOOKUP(AJ106,INSTRUCTION!$D$2:$E$18,2,FALSE),"")</f>
        <v/>
      </c>
      <c r="AL106" s="15" t="str">
        <f t="shared" si="46"/>
        <v/>
      </c>
      <c r="AM106" s="15" t="str">
        <f>IFERROR(VLOOKUP($G106,TAB!$J:$BB,MATCH($AJ106,TAB!$1:$1,0)-9,FALSE),"")</f>
        <v/>
      </c>
      <c r="AN106" s="15" t="str">
        <f>IF(AM106="AB",IFERROR(VLOOKUP($G106,TAB!$J:$BB,MATCH($AJ106,TAB!$1:$1,0)-8,FALSE),""),"NA")</f>
        <v>NA</v>
      </c>
      <c r="AO106" s="15" t="str">
        <f>IFERROR(VLOOKUP($G106,TAB!$J:$BB,MATCH($AJ106,TAB!$1:$1,0)-7,FALSE),"")</f>
        <v/>
      </c>
      <c r="AP106" s="15" t="str">
        <f>IFERROR(VLOOKUP($G106,TAB!$J:$BB,MATCH($AJ106,TAB!$1:$1,0)-6,FALSE),"")</f>
        <v/>
      </c>
      <c r="AQ106" s="15" t="str">
        <f t="shared" si="47"/>
        <v/>
      </c>
      <c r="AR106" s="14" t="str">
        <f>IFERROR(VLOOKUP(AQ106,INSTRUCTION!$I$1:$J$101,2),"")</f>
        <v/>
      </c>
      <c r="AS106" s="15" t="str">
        <f t="shared" si="68"/>
        <v/>
      </c>
      <c r="AT106" s="15" t="str">
        <f>IF(C106=0,"",TAB!H106)</f>
        <v/>
      </c>
      <c r="AU106" s="15" t="str">
        <f>IFERROR(VLOOKUP(AT106,INSTRUCTION!$D$2:$E$18,2,FALSE),"")</f>
        <v/>
      </c>
      <c r="AV106" s="15" t="str">
        <f t="shared" si="48"/>
        <v/>
      </c>
      <c r="AW106" s="15" t="str">
        <f>IFERROR(VLOOKUP($G106,TAB!$J:$BB,MATCH($AT106,TAB!$1:$1,0)-9,FALSE),"")</f>
        <v/>
      </c>
      <c r="AX106" s="15" t="str">
        <f>IF(AW106="AB",IFERROR(VLOOKUP($G106,TAB!$J:$BB,MATCH($AT106,TAB!$1:$1,0)-8,FALSE),""),"NA")</f>
        <v>NA</v>
      </c>
      <c r="AY106" s="15" t="str">
        <f>IFERROR(VLOOKUP($G106,TAB!$J:$BB,MATCH($AT106,TAB!$1:$1,0)-7,FALSE),"")</f>
        <v/>
      </c>
      <c r="AZ106" s="15" t="str">
        <f>IFERROR(VLOOKUP($G106,TAB!$J:$BB,MATCH($AT106,TAB!$1:$1,0)-6,FALSE),"")</f>
        <v/>
      </c>
      <c r="BA106" s="15" t="str">
        <f t="shared" si="49"/>
        <v/>
      </c>
      <c r="BB106" s="14" t="str">
        <f>IFERROR(VLOOKUP(BA106,INSTRUCTION!$I$1:$J$101,2),"")</f>
        <v/>
      </c>
      <c r="BC106" s="15" t="str">
        <f t="shared" si="69"/>
        <v/>
      </c>
      <c r="BD106" s="15" t="str">
        <f>IF(C106=0,"",TAB!I106)</f>
        <v/>
      </c>
      <c r="BE106" s="15" t="str">
        <f>IFERROR(VLOOKUP(BD106,INSTRUCTION!$D$2:$E$18,2,FALSE),"")</f>
        <v/>
      </c>
      <c r="BF106" s="15" t="str">
        <f t="shared" si="50"/>
        <v/>
      </c>
      <c r="BG106" s="15" t="str">
        <f>IFERROR(VLOOKUP($G106,TAB!$J:$BB,MATCH($BD106,TAB!$1:$1,0)-9,FALSE),"")</f>
        <v/>
      </c>
      <c r="BH106" s="15" t="str">
        <f>IF(BG106="AB",IFERROR(VLOOKUP($G106,TAB!$J:$BB,MATCH($BD106,TAB!$1:$1,0)-8,FALSE),""),"NA")</f>
        <v>NA</v>
      </c>
      <c r="BI106" s="15" t="str">
        <f>IFERROR(VLOOKUP($G106,TAB!$J:$BB,MATCH($BD106,TAB!$1:$1,0)-7,FALSE),"")</f>
        <v/>
      </c>
      <c r="BJ106" s="15" t="str">
        <f>IFERROR(VLOOKUP($G106,TAB!$J:$BB,MATCH($BD106,TAB!$1:$1,0)-6,FALSE),"")</f>
        <v/>
      </c>
      <c r="BK106" s="15" t="str">
        <f t="shared" si="51"/>
        <v/>
      </c>
      <c r="BL106" s="14" t="str">
        <f>IFERROR(VLOOKUP(BK106,INSTRUCTION!$I$1:$J$101,2),"")</f>
        <v/>
      </c>
      <c r="BM106" s="15" t="str">
        <f t="shared" si="70"/>
        <v/>
      </c>
      <c r="BN106" s="15" t="str">
        <f t="shared" si="52"/>
        <v/>
      </c>
      <c r="BO106" s="15" t="str">
        <f>IFERROR(SUMPRODUCT(LARGE((J106,S106,AC106,AM106,AW106,BG106),{1,2,3,4,5})),"")</f>
        <v/>
      </c>
      <c r="BP106" s="15" t="str">
        <f>IFERROR(SUMPRODUCT(LARGE((K106,U106,AE106,AO106,AY106,BI106),{1,2,3,4,5})),"")</f>
        <v/>
      </c>
      <c r="BQ106" s="15" t="str">
        <f>IF(BP106=0,"N.A.",IFERROR(SUMPRODUCT(LARGE((N106,W106,AG106,AQ106,BA106,BK106),{1,2,3,4,5})),""))</f>
        <v/>
      </c>
      <c r="BR106" s="15" t="str">
        <f t="shared" si="53"/>
        <v/>
      </c>
      <c r="BS106" s="15" t="str">
        <f t="shared" si="54"/>
        <v/>
      </c>
      <c r="BT106" s="15" t="str">
        <f t="shared" si="55"/>
        <v>N.A.</v>
      </c>
      <c r="BU106" s="15" t="str">
        <f t="shared" si="56"/>
        <v>N.A.</v>
      </c>
      <c r="BV106" s="15" t="str">
        <f t="shared" si="57"/>
        <v>N.A.</v>
      </c>
      <c r="BW106" s="34" t="str">
        <f t="shared" si="58"/>
        <v>N.A.</v>
      </c>
      <c r="BX106" s="15" t="str">
        <f t="shared" si="59"/>
        <v>N.A.</v>
      </c>
      <c r="BY106" s="15" t="str">
        <f t="shared" si="60"/>
        <v>N.A.</v>
      </c>
      <c r="BZ106" s="15" t="str">
        <f t="shared" si="63"/>
        <v>FAILED</v>
      </c>
      <c r="CA106" s="20" t="str">
        <f t="shared" si="61"/>
        <v/>
      </c>
      <c r="CB106" s="16">
        <f t="shared" si="62"/>
        <v>0</v>
      </c>
    </row>
    <row r="107" spans="1:80" x14ac:dyDescent="0.3">
      <c r="A107" s="49">
        <v>105</v>
      </c>
      <c r="B107" s="15">
        <f>TAB!A107</f>
        <v>0</v>
      </c>
      <c r="C107" s="15">
        <f>TAB!B107</f>
        <v>0</v>
      </c>
      <c r="D107" s="14" t="str">
        <f>IF(C107=0,"",TAB!C107)</f>
        <v/>
      </c>
      <c r="E107" s="14" t="str">
        <f>IF(C107=0,"",TAB!D107)</f>
        <v/>
      </c>
      <c r="F107" s="36" t="str">
        <f>IF(C107=0,"",TAB!E107)</f>
        <v/>
      </c>
      <c r="G107" s="14" t="str">
        <f>IF(C107=0,"",TAB!J107)</f>
        <v/>
      </c>
      <c r="H107" s="15" t="str">
        <f t="shared" si="39"/>
        <v/>
      </c>
      <c r="I107" s="15" t="str">
        <f t="shared" si="64"/>
        <v/>
      </c>
      <c r="J107" s="15" t="str">
        <f>IFERROR(VLOOKUP($G107,TAB!$J:$BB,2,FALSE),"")</f>
        <v/>
      </c>
      <c r="K107" s="15" t="str">
        <f>IF(J107="AB",IFERROR(VLOOKUP($G107,TAB!$J:$BB,3,FALSE),""),"NA")</f>
        <v>NA</v>
      </c>
      <c r="L107" s="15" t="str">
        <f>IFERROR(VLOOKUP($G107,TAB!$J:$BB,4,FALSE),"")</f>
        <v/>
      </c>
      <c r="M107" s="15" t="str">
        <f>IFERROR(VLOOKUP($G107,TAB!$J:$BB,5,FALSE),"")</f>
        <v/>
      </c>
      <c r="N107" s="15" t="str">
        <f t="shared" si="40"/>
        <v/>
      </c>
      <c r="O107" s="14" t="str">
        <f>IFERROR(VLOOKUP(N107,INSTRUCTION!$I$1:$J$101,2),"")</f>
        <v/>
      </c>
      <c r="P107" s="15" t="str">
        <f t="shared" si="65"/>
        <v/>
      </c>
      <c r="Q107" s="15" t="str">
        <f t="shared" si="41"/>
        <v/>
      </c>
      <c r="R107" s="15" t="str">
        <f t="shared" si="42"/>
        <v/>
      </c>
      <c r="S107" s="15" t="str">
        <f>IFERROR(VLOOKUP($G107,TAB!$J:$BB,6,FALSE),"")</f>
        <v/>
      </c>
      <c r="T107" s="15" t="str">
        <f>IF(S107="AB",IFERROR(VLOOKUP($G107,TAB!$J:$BB,7,FALSE),""),"NA")</f>
        <v>NA</v>
      </c>
      <c r="U107" s="15" t="str">
        <f>IFERROR(VLOOKUP($G107,TAB!$J:$BB,8,FALSE),"")</f>
        <v/>
      </c>
      <c r="V107" s="15" t="str">
        <f>IFERROR(VLOOKUP($G107,TAB!$J:$BB,9,FALSE),"")</f>
        <v/>
      </c>
      <c r="W107" s="15" t="str">
        <f t="shared" si="43"/>
        <v/>
      </c>
      <c r="X107" s="14" t="str">
        <f>IFERROR(VLOOKUP(W107,INSTRUCTION!$I$1:$J$101,2),"")</f>
        <v/>
      </c>
      <c r="Y107" s="15" t="str">
        <f t="shared" si="66"/>
        <v/>
      </c>
      <c r="Z107" s="14" t="str">
        <f>IF(C107=0,"",TAB!F107)</f>
        <v/>
      </c>
      <c r="AA107" s="15" t="str">
        <f>IFERROR(VLOOKUP(Z107,INSTRUCTION!$D$2:$E$18,2,FALSE),"")</f>
        <v/>
      </c>
      <c r="AB107" s="15" t="str">
        <f t="shared" si="44"/>
        <v/>
      </c>
      <c r="AC107" s="15" t="str">
        <f>IFERROR(VLOOKUP($G107,TAB!$J:$BB,MATCH($Z107,TAB!$1:$1,0)-9,FALSE),"")</f>
        <v/>
      </c>
      <c r="AD107" s="15" t="str">
        <f>IF(AC107="AB",IFERROR(VLOOKUP($G107,TAB!$J:$BB,MATCH($Z107,TAB!$1:$1,0)-8,FALSE),""),"NA")</f>
        <v>NA</v>
      </c>
      <c r="AE107" s="15" t="str">
        <f>IFERROR(VLOOKUP($G107,TAB!$J:$BB,MATCH($Z107,TAB!$1:$1,0)-7,FALSE),"")</f>
        <v/>
      </c>
      <c r="AF107" s="15" t="str">
        <f>IFERROR(VLOOKUP($G107,TAB!$J:$BB,MATCH($Z107,TAB!$1:$1,0)-6,FALSE),"")</f>
        <v/>
      </c>
      <c r="AG107" s="15" t="str">
        <f t="shared" si="45"/>
        <v/>
      </c>
      <c r="AH107" s="14" t="str">
        <f>IFERROR(VLOOKUP(AG107,INSTRUCTION!$I$1:$J$101,2),"")</f>
        <v/>
      </c>
      <c r="AI107" s="15" t="str">
        <f t="shared" si="67"/>
        <v/>
      </c>
      <c r="AJ107" s="15" t="str">
        <f>IF(C107=0,"",TAB!G107)</f>
        <v/>
      </c>
      <c r="AK107" s="15" t="str">
        <f>IFERROR(VLOOKUP(AJ107,INSTRUCTION!$D$2:$E$18,2,FALSE),"")</f>
        <v/>
      </c>
      <c r="AL107" s="15" t="str">
        <f t="shared" si="46"/>
        <v/>
      </c>
      <c r="AM107" s="15" t="str">
        <f>IFERROR(VLOOKUP($G107,TAB!$J:$BB,MATCH($AJ107,TAB!$1:$1,0)-9,FALSE),"")</f>
        <v/>
      </c>
      <c r="AN107" s="15" t="str">
        <f>IF(AM107="AB",IFERROR(VLOOKUP($G107,TAB!$J:$BB,MATCH($AJ107,TAB!$1:$1,0)-8,FALSE),""),"NA")</f>
        <v>NA</v>
      </c>
      <c r="AO107" s="15" t="str">
        <f>IFERROR(VLOOKUP($G107,TAB!$J:$BB,MATCH($AJ107,TAB!$1:$1,0)-7,FALSE),"")</f>
        <v/>
      </c>
      <c r="AP107" s="15" t="str">
        <f>IFERROR(VLOOKUP($G107,TAB!$J:$BB,MATCH($AJ107,TAB!$1:$1,0)-6,FALSE),"")</f>
        <v/>
      </c>
      <c r="AQ107" s="15" t="str">
        <f t="shared" si="47"/>
        <v/>
      </c>
      <c r="AR107" s="14" t="str">
        <f>IFERROR(VLOOKUP(AQ107,INSTRUCTION!$I$1:$J$101,2),"")</f>
        <v/>
      </c>
      <c r="AS107" s="15" t="str">
        <f t="shared" si="68"/>
        <v/>
      </c>
      <c r="AT107" s="15" t="str">
        <f>IF(C107=0,"",TAB!H107)</f>
        <v/>
      </c>
      <c r="AU107" s="15" t="str">
        <f>IFERROR(VLOOKUP(AT107,INSTRUCTION!$D$2:$E$18,2,FALSE),"")</f>
        <v/>
      </c>
      <c r="AV107" s="15" t="str">
        <f t="shared" si="48"/>
        <v/>
      </c>
      <c r="AW107" s="15" t="str">
        <f>IFERROR(VLOOKUP($G107,TAB!$J:$BB,MATCH($AT107,TAB!$1:$1,0)-9,FALSE),"")</f>
        <v/>
      </c>
      <c r="AX107" s="15" t="str">
        <f>IF(AW107="AB",IFERROR(VLOOKUP($G107,TAB!$J:$BB,MATCH($AT107,TAB!$1:$1,0)-8,FALSE),""),"NA")</f>
        <v>NA</v>
      </c>
      <c r="AY107" s="15" t="str">
        <f>IFERROR(VLOOKUP($G107,TAB!$J:$BB,MATCH($AT107,TAB!$1:$1,0)-7,FALSE),"")</f>
        <v/>
      </c>
      <c r="AZ107" s="15" t="str">
        <f>IFERROR(VLOOKUP($G107,TAB!$J:$BB,MATCH($AT107,TAB!$1:$1,0)-6,FALSE),"")</f>
        <v/>
      </c>
      <c r="BA107" s="15" t="str">
        <f t="shared" si="49"/>
        <v/>
      </c>
      <c r="BB107" s="14" t="str">
        <f>IFERROR(VLOOKUP(BA107,INSTRUCTION!$I$1:$J$101,2),"")</f>
        <v/>
      </c>
      <c r="BC107" s="15" t="str">
        <f t="shared" si="69"/>
        <v/>
      </c>
      <c r="BD107" s="15" t="str">
        <f>IF(C107=0,"",TAB!I107)</f>
        <v/>
      </c>
      <c r="BE107" s="15" t="str">
        <f>IFERROR(VLOOKUP(BD107,INSTRUCTION!$D$2:$E$18,2,FALSE),"")</f>
        <v/>
      </c>
      <c r="BF107" s="15" t="str">
        <f t="shared" si="50"/>
        <v/>
      </c>
      <c r="BG107" s="15" t="str">
        <f>IFERROR(VLOOKUP($G107,TAB!$J:$BB,MATCH($BD107,TAB!$1:$1,0)-9,FALSE),"")</f>
        <v/>
      </c>
      <c r="BH107" s="15" t="str">
        <f>IF(BG107="AB",IFERROR(VLOOKUP($G107,TAB!$J:$BB,MATCH($BD107,TAB!$1:$1,0)-8,FALSE),""),"NA")</f>
        <v>NA</v>
      </c>
      <c r="BI107" s="15" t="str">
        <f>IFERROR(VLOOKUP($G107,TAB!$J:$BB,MATCH($BD107,TAB!$1:$1,0)-7,FALSE),"")</f>
        <v/>
      </c>
      <c r="BJ107" s="15" t="str">
        <f>IFERROR(VLOOKUP($G107,TAB!$J:$BB,MATCH($BD107,TAB!$1:$1,0)-6,FALSE),"")</f>
        <v/>
      </c>
      <c r="BK107" s="15" t="str">
        <f t="shared" si="51"/>
        <v/>
      </c>
      <c r="BL107" s="14" t="str">
        <f>IFERROR(VLOOKUP(BK107,INSTRUCTION!$I$1:$J$101,2),"")</f>
        <v/>
      </c>
      <c r="BM107" s="15" t="str">
        <f t="shared" si="70"/>
        <v/>
      </c>
      <c r="BN107" s="15" t="str">
        <f t="shared" si="52"/>
        <v/>
      </c>
      <c r="BO107" s="15" t="str">
        <f>IFERROR(SUMPRODUCT(LARGE((J107,S107,AC107,AM107,AW107,BG107),{1,2,3,4,5})),"")</f>
        <v/>
      </c>
      <c r="BP107" s="15" t="str">
        <f>IFERROR(SUMPRODUCT(LARGE((K107,U107,AE107,AO107,AY107,BI107),{1,2,3,4,5})),"")</f>
        <v/>
      </c>
      <c r="BQ107" s="15" t="str">
        <f>IF(BP107=0,"N.A.",IFERROR(SUMPRODUCT(LARGE((N107,W107,AG107,AQ107,BA107,BK107),{1,2,3,4,5})),""))</f>
        <v/>
      </c>
      <c r="BR107" s="15" t="str">
        <f t="shared" si="53"/>
        <v/>
      </c>
      <c r="BS107" s="15" t="str">
        <f t="shared" si="54"/>
        <v/>
      </c>
      <c r="BT107" s="15" t="str">
        <f t="shared" si="55"/>
        <v>N.A.</v>
      </c>
      <c r="BU107" s="15" t="str">
        <f t="shared" si="56"/>
        <v>N.A.</v>
      </c>
      <c r="BV107" s="15" t="str">
        <f t="shared" si="57"/>
        <v>N.A.</v>
      </c>
      <c r="BW107" s="34" t="str">
        <f t="shared" si="58"/>
        <v>N.A.</v>
      </c>
      <c r="BX107" s="15" t="str">
        <f t="shared" si="59"/>
        <v>N.A.</v>
      </c>
      <c r="BY107" s="15" t="str">
        <f t="shared" si="60"/>
        <v>N.A.</v>
      </c>
      <c r="BZ107" s="15" t="str">
        <f t="shared" si="63"/>
        <v>FAILED</v>
      </c>
      <c r="CA107" s="20" t="str">
        <f t="shared" si="61"/>
        <v/>
      </c>
      <c r="CB107" s="16">
        <f t="shared" si="62"/>
        <v>0</v>
      </c>
    </row>
    <row r="108" spans="1:80" x14ac:dyDescent="0.3">
      <c r="A108" s="49">
        <v>106</v>
      </c>
      <c r="B108" s="15">
        <f>TAB!A108</f>
        <v>0</v>
      </c>
      <c r="C108" s="15">
        <f>TAB!B108</f>
        <v>0</v>
      </c>
      <c r="D108" s="14" t="str">
        <f>IF(C108=0,"",TAB!C108)</f>
        <v/>
      </c>
      <c r="E108" s="14" t="str">
        <f>IF(C108=0,"",TAB!D108)</f>
        <v/>
      </c>
      <c r="F108" s="36" t="str">
        <f>IF(C108=0,"",TAB!E108)</f>
        <v/>
      </c>
      <c r="G108" s="14" t="str">
        <f>IF(C108=0,"",TAB!J108)</f>
        <v/>
      </c>
      <c r="H108" s="15" t="str">
        <f t="shared" si="39"/>
        <v/>
      </c>
      <c r="I108" s="15" t="str">
        <f t="shared" si="64"/>
        <v/>
      </c>
      <c r="J108" s="15" t="str">
        <f>IFERROR(VLOOKUP($G108,TAB!$J:$BB,2,FALSE),"")</f>
        <v/>
      </c>
      <c r="K108" s="15" t="str">
        <f>IF(J108="AB",IFERROR(VLOOKUP($G108,TAB!$J:$BB,3,FALSE),""),"NA")</f>
        <v>NA</v>
      </c>
      <c r="L108" s="15" t="str">
        <f>IFERROR(VLOOKUP($G108,TAB!$J:$BB,4,FALSE),"")</f>
        <v/>
      </c>
      <c r="M108" s="15" t="str">
        <f>IFERROR(VLOOKUP($G108,TAB!$J:$BB,5,FALSE),"")</f>
        <v/>
      </c>
      <c r="N108" s="15" t="str">
        <f t="shared" si="40"/>
        <v/>
      </c>
      <c r="O108" s="14" t="str">
        <f>IFERROR(VLOOKUP(N108,INSTRUCTION!$I$1:$J$101,2),"")</f>
        <v/>
      </c>
      <c r="P108" s="15" t="str">
        <f t="shared" si="65"/>
        <v/>
      </c>
      <c r="Q108" s="15" t="str">
        <f t="shared" si="41"/>
        <v/>
      </c>
      <c r="R108" s="15" t="str">
        <f t="shared" si="42"/>
        <v/>
      </c>
      <c r="S108" s="15" t="str">
        <f>IFERROR(VLOOKUP($G108,TAB!$J:$BB,6,FALSE),"")</f>
        <v/>
      </c>
      <c r="T108" s="15" t="str">
        <f>IF(S108="AB",IFERROR(VLOOKUP($G108,TAB!$J:$BB,7,FALSE),""),"NA")</f>
        <v>NA</v>
      </c>
      <c r="U108" s="15" t="str">
        <f>IFERROR(VLOOKUP($G108,TAB!$J:$BB,8,FALSE),"")</f>
        <v/>
      </c>
      <c r="V108" s="15" t="str">
        <f>IFERROR(VLOOKUP($G108,TAB!$J:$BB,9,FALSE),"")</f>
        <v/>
      </c>
      <c r="W108" s="15" t="str">
        <f t="shared" si="43"/>
        <v/>
      </c>
      <c r="X108" s="14" t="str">
        <f>IFERROR(VLOOKUP(W108,INSTRUCTION!$I$1:$J$101,2),"")</f>
        <v/>
      </c>
      <c r="Y108" s="15" t="str">
        <f t="shared" si="66"/>
        <v/>
      </c>
      <c r="Z108" s="14" t="str">
        <f>IF(C108=0,"",TAB!F108)</f>
        <v/>
      </c>
      <c r="AA108" s="15" t="str">
        <f>IFERROR(VLOOKUP(Z108,INSTRUCTION!$D$2:$E$18,2,FALSE),"")</f>
        <v/>
      </c>
      <c r="AB108" s="15" t="str">
        <f t="shared" si="44"/>
        <v/>
      </c>
      <c r="AC108" s="15" t="str">
        <f>IFERROR(VLOOKUP($G108,TAB!$J:$BB,MATCH($Z108,TAB!$1:$1,0)-9,FALSE),"")</f>
        <v/>
      </c>
      <c r="AD108" s="15" t="str">
        <f>IF(AC108="AB",IFERROR(VLOOKUP($G108,TAB!$J:$BB,MATCH($Z108,TAB!$1:$1,0)-8,FALSE),""),"NA")</f>
        <v>NA</v>
      </c>
      <c r="AE108" s="15" t="str">
        <f>IFERROR(VLOOKUP($G108,TAB!$J:$BB,MATCH($Z108,TAB!$1:$1,0)-7,FALSE),"")</f>
        <v/>
      </c>
      <c r="AF108" s="15" t="str">
        <f>IFERROR(VLOOKUP($G108,TAB!$J:$BB,MATCH($Z108,TAB!$1:$1,0)-6,FALSE),"")</f>
        <v/>
      </c>
      <c r="AG108" s="15" t="str">
        <f t="shared" si="45"/>
        <v/>
      </c>
      <c r="AH108" s="14" t="str">
        <f>IFERROR(VLOOKUP(AG108,INSTRUCTION!$I$1:$J$101,2),"")</f>
        <v/>
      </c>
      <c r="AI108" s="15" t="str">
        <f t="shared" si="67"/>
        <v/>
      </c>
      <c r="AJ108" s="15" t="str">
        <f>IF(C108=0,"",TAB!G108)</f>
        <v/>
      </c>
      <c r="AK108" s="15" t="str">
        <f>IFERROR(VLOOKUP(AJ108,INSTRUCTION!$D$2:$E$18,2,FALSE),"")</f>
        <v/>
      </c>
      <c r="AL108" s="15" t="str">
        <f t="shared" si="46"/>
        <v/>
      </c>
      <c r="AM108" s="15" t="str">
        <f>IFERROR(VLOOKUP($G108,TAB!$J:$BB,MATCH($AJ108,TAB!$1:$1,0)-9,FALSE),"")</f>
        <v/>
      </c>
      <c r="AN108" s="15" t="str">
        <f>IF(AM108="AB",IFERROR(VLOOKUP($G108,TAB!$J:$BB,MATCH($AJ108,TAB!$1:$1,0)-8,FALSE),""),"NA")</f>
        <v>NA</v>
      </c>
      <c r="AO108" s="15" t="str">
        <f>IFERROR(VLOOKUP($G108,TAB!$J:$BB,MATCH($AJ108,TAB!$1:$1,0)-7,FALSE),"")</f>
        <v/>
      </c>
      <c r="AP108" s="15" t="str">
        <f>IFERROR(VLOOKUP($G108,TAB!$J:$BB,MATCH($AJ108,TAB!$1:$1,0)-6,FALSE),"")</f>
        <v/>
      </c>
      <c r="AQ108" s="15" t="str">
        <f t="shared" si="47"/>
        <v/>
      </c>
      <c r="AR108" s="14" t="str">
        <f>IFERROR(VLOOKUP(AQ108,INSTRUCTION!$I$1:$J$101,2),"")</f>
        <v/>
      </c>
      <c r="AS108" s="15" t="str">
        <f t="shared" si="68"/>
        <v/>
      </c>
      <c r="AT108" s="15" t="str">
        <f>IF(C108=0,"",TAB!H108)</f>
        <v/>
      </c>
      <c r="AU108" s="15" t="str">
        <f>IFERROR(VLOOKUP(AT108,INSTRUCTION!$D$2:$E$18,2,FALSE),"")</f>
        <v/>
      </c>
      <c r="AV108" s="15" t="str">
        <f t="shared" si="48"/>
        <v/>
      </c>
      <c r="AW108" s="15" t="str">
        <f>IFERROR(VLOOKUP($G108,TAB!$J:$BB,MATCH($AT108,TAB!$1:$1,0)-9,FALSE),"")</f>
        <v/>
      </c>
      <c r="AX108" s="15" t="str">
        <f>IF(AW108="AB",IFERROR(VLOOKUP($G108,TAB!$J:$BB,MATCH($AT108,TAB!$1:$1,0)-8,FALSE),""),"NA")</f>
        <v>NA</v>
      </c>
      <c r="AY108" s="15" t="str">
        <f>IFERROR(VLOOKUP($G108,TAB!$J:$BB,MATCH($AT108,TAB!$1:$1,0)-7,FALSE),"")</f>
        <v/>
      </c>
      <c r="AZ108" s="15" t="str">
        <f>IFERROR(VLOOKUP($G108,TAB!$J:$BB,MATCH($AT108,TAB!$1:$1,0)-6,FALSE),"")</f>
        <v/>
      </c>
      <c r="BA108" s="15" t="str">
        <f t="shared" si="49"/>
        <v/>
      </c>
      <c r="BB108" s="14" t="str">
        <f>IFERROR(VLOOKUP(BA108,INSTRUCTION!$I$1:$J$101,2),"")</f>
        <v/>
      </c>
      <c r="BC108" s="15" t="str">
        <f t="shared" si="69"/>
        <v/>
      </c>
      <c r="BD108" s="15" t="str">
        <f>IF(C108=0,"",TAB!I108)</f>
        <v/>
      </c>
      <c r="BE108" s="15" t="str">
        <f>IFERROR(VLOOKUP(BD108,INSTRUCTION!$D$2:$E$18,2,FALSE),"")</f>
        <v/>
      </c>
      <c r="BF108" s="15" t="str">
        <f t="shared" si="50"/>
        <v/>
      </c>
      <c r="BG108" s="15" t="str">
        <f>IFERROR(VLOOKUP($G108,TAB!$J:$BB,MATCH($BD108,TAB!$1:$1,0)-9,FALSE),"")</f>
        <v/>
      </c>
      <c r="BH108" s="15" t="str">
        <f>IF(BG108="AB",IFERROR(VLOOKUP($G108,TAB!$J:$BB,MATCH($BD108,TAB!$1:$1,0)-8,FALSE),""),"NA")</f>
        <v>NA</v>
      </c>
      <c r="BI108" s="15" t="str">
        <f>IFERROR(VLOOKUP($G108,TAB!$J:$BB,MATCH($BD108,TAB!$1:$1,0)-7,FALSE),"")</f>
        <v/>
      </c>
      <c r="BJ108" s="15" t="str">
        <f>IFERROR(VLOOKUP($G108,TAB!$J:$BB,MATCH($BD108,TAB!$1:$1,0)-6,FALSE),"")</f>
        <v/>
      </c>
      <c r="BK108" s="15" t="str">
        <f t="shared" si="51"/>
        <v/>
      </c>
      <c r="BL108" s="14" t="str">
        <f>IFERROR(VLOOKUP(BK108,INSTRUCTION!$I$1:$J$101,2),"")</f>
        <v/>
      </c>
      <c r="BM108" s="15" t="str">
        <f t="shared" si="70"/>
        <v/>
      </c>
      <c r="BN108" s="15" t="str">
        <f t="shared" si="52"/>
        <v/>
      </c>
      <c r="BO108" s="15" t="str">
        <f>IFERROR(SUMPRODUCT(LARGE((J108,S108,AC108,AM108,AW108,BG108),{1,2,3,4,5})),"")</f>
        <v/>
      </c>
      <c r="BP108" s="15" t="str">
        <f>IFERROR(SUMPRODUCT(LARGE((K108,U108,AE108,AO108,AY108,BI108),{1,2,3,4,5})),"")</f>
        <v/>
      </c>
      <c r="BQ108" s="15" t="str">
        <f>IF(BP108=0,"N.A.",IFERROR(SUMPRODUCT(LARGE((N108,W108,AG108,AQ108,BA108,BK108),{1,2,3,4,5})),""))</f>
        <v/>
      </c>
      <c r="BR108" s="15" t="str">
        <f t="shared" si="53"/>
        <v/>
      </c>
      <c r="BS108" s="15" t="str">
        <f t="shared" si="54"/>
        <v/>
      </c>
      <c r="BT108" s="15" t="str">
        <f t="shared" si="55"/>
        <v>N.A.</v>
      </c>
      <c r="BU108" s="15" t="str">
        <f t="shared" si="56"/>
        <v>N.A.</v>
      </c>
      <c r="BV108" s="15" t="str">
        <f t="shared" si="57"/>
        <v>N.A.</v>
      </c>
      <c r="BW108" s="34" t="str">
        <f t="shared" si="58"/>
        <v>N.A.</v>
      </c>
      <c r="BX108" s="15" t="str">
        <f t="shared" si="59"/>
        <v>N.A.</v>
      </c>
      <c r="BY108" s="15" t="str">
        <f t="shared" si="60"/>
        <v>N.A.</v>
      </c>
      <c r="BZ108" s="15" t="str">
        <f t="shared" si="63"/>
        <v>FAILED</v>
      </c>
      <c r="CA108" s="20" t="str">
        <f t="shared" si="61"/>
        <v/>
      </c>
      <c r="CB108" s="16">
        <f t="shared" si="62"/>
        <v>0</v>
      </c>
    </row>
    <row r="109" spans="1:80" x14ac:dyDescent="0.3">
      <c r="A109" s="49">
        <v>107</v>
      </c>
      <c r="B109" s="15">
        <f>TAB!A109</f>
        <v>0</v>
      </c>
      <c r="C109" s="15">
        <f>TAB!B109</f>
        <v>0</v>
      </c>
      <c r="D109" s="14" t="str">
        <f>IF(C109=0,"",TAB!C109)</f>
        <v/>
      </c>
      <c r="E109" s="14" t="str">
        <f>IF(C109=0,"",TAB!D109)</f>
        <v/>
      </c>
      <c r="F109" s="36" t="str">
        <f>IF(C109=0,"",TAB!E109)</f>
        <v/>
      </c>
      <c r="G109" s="14" t="str">
        <f>IF(C109=0,"",TAB!J109)</f>
        <v/>
      </c>
      <c r="H109" s="15" t="str">
        <f t="shared" si="39"/>
        <v/>
      </c>
      <c r="I109" s="15" t="str">
        <f t="shared" si="64"/>
        <v/>
      </c>
      <c r="J109" s="15" t="str">
        <f>IFERROR(VLOOKUP($G109,TAB!$J:$BB,2,FALSE),"")</f>
        <v/>
      </c>
      <c r="K109" s="15" t="str">
        <f>IF(J109="AB",IFERROR(VLOOKUP($G109,TAB!$J:$BB,3,FALSE),""),"NA")</f>
        <v>NA</v>
      </c>
      <c r="L109" s="15" t="str">
        <f>IFERROR(VLOOKUP($G109,TAB!$J:$BB,4,FALSE),"")</f>
        <v/>
      </c>
      <c r="M109" s="15" t="str">
        <f>IFERROR(VLOOKUP($G109,TAB!$J:$BB,5,FALSE),"")</f>
        <v/>
      </c>
      <c r="N109" s="15" t="str">
        <f t="shared" si="40"/>
        <v/>
      </c>
      <c r="O109" s="14" t="str">
        <f>IFERROR(VLOOKUP(N109,INSTRUCTION!$I$1:$J$101,2),"")</f>
        <v/>
      </c>
      <c r="P109" s="15" t="str">
        <f t="shared" si="65"/>
        <v/>
      </c>
      <c r="Q109" s="15" t="str">
        <f t="shared" si="41"/>
        <v/>
      </c>
      <c r="R109" s="15" t="str">
        <f t="shared" si="42"/>
        <v/>
      </c>
      <c r="S109" s="15" t="str">
        <f>IFERROR(VLOOKUP($G109,TAB!$J:$BB,6,FALSE),"")</f>
        <v/>
      </c>
      <c r="T109" s="15" t="str">
        <f>IF(S109="AB",IFERROR(VLOOKUP($G109,TAB!$J:$BB,7,FALSE),""),"NA")</f>
        <v>NA</v>
      </c>
      <c r="U109" s="15" t="str">
        <f>IFERROR(VLOOKUP($G109,TAB!$J:$BB,8,FALSE),"")</f>
        <v/>
      </c>
      <c r="V109" s="15" t="str">
        <f>IFERROR(VLOOKUP($G109,TAB!$J:$BB,9,FALSE),"")</f>
        <v/>
      </c>
      <c r="W109" s="15" t="str">
        <f t="shared" si="43"/>
        <v/>
      </c>
      <c r="X109" s="14" t="str">
        <f>IFERROR(VLOOKUP(W109,INSTRUCTION!$I$1:$J$101,2),"")</f>
        <v/>
      </c>
      <c r="Y109" s="15" t="str">
        <f t="shared" si="66"/>
        <v/>
      </c>
      <c r="Z109" s="14" t="str">
        <f>IF(C109=0,"",TAB!F109)</f>
        <v/>
      </c>
      <c r="AA109" s="15" t="str">
        <f>IFERROR(VLOOKUP(Z109,INSTRUCTION!$D$2:$E$18,2,FALSE),"")</f>
        <v/>
      </c>
      <c r="AB109" s="15" t="str">
        <f t="shared" si="44"/>
        <v/>
      </c>
      <c r="AC109" s="15" t="str">
        <f>IFERROR(VLOOKUP($G109,TAB!$J:$BB,MATCH($Z109,TAB!$1:$1,0)-9,FALSE),"")</f>
        <v/>
      </c>
      <c r="AD109" s="15" t="str">
        <f>IF(AC109="AB",IFERROR(VLOOKUP($G109,TAB!$J:$BB,MATCH($Z109,TAB!$1:$1,0)-8,FALSE),""),"NA")</f>
        <v>NA</v>
      </c>
      <c r="AE109" s="15" t="str">
        <f>IFERROR(VLOOKUP($G109,TAB!$J:$BB,MATCH($Z109,TAB!$1:$1,0)-7,FALSE),"")</f>
        <v/>
      </c>
      <c r="AF109" s="15" t="str">
        <f>IFERROR(VLOOKUP($G109,TAB!$J:$BB,MATCH($Z109,TAB!$1:$1,0)-6,FALSE),"")</f>
        <v/>
      </c>
      <c r="AG109" s="15" t="str">
        <f t="shared" si="45"/>
        <v/>
      </c>
      <c r="AH109" s="14" t="str">
        <f>IFERROR(VLOOKUP(AG109,INSTRUCTION!$I$1:$J$101,2),"")</f>
        <v/>
      </c>
      <c r="AI109" s="15" t="str">
        <f t="shared" si="67"/>
        <v/>
      </c>
      <c r="AJ109" s="15" t="str">
        <f>IF(C109=0,"",TAB!G109)</f>
        <v/>
      </c>
      <c r="AK109" s="15" t="str">
        <f>IFERROR(VLOOKUP(AJ109,INSTRUCTION!$D$2:$E$18,2,FALSE),"")</f>
        <v/>
      </c>
      <c r="AL109" s="15" t="str">
        <f t="shared" si="46"/>
        <v/>
      </c>
      <c r="AM109" s="15" t="str">
        <f>IFERROR(VLOOKUP($G109,TAB!$J:$BB,MATCH($AJ109,TAB!$1:$1,0)-9,FALSE),"")</f>
        <v/>
      </c>
      <c r="AN109" s="15" t="str">
        <f>IF(AM109="AB",IFERROR(VLOOKUP($G109,TAB!$J:$BB,MATCH($AJ109,TAB!$1:$1,0)-8,FALSE),""),"NA")</f>
        <v>NA</v>
      </c>
      <c r="AO109" s="15" t="str">
        <f>IFERROR(VLOOKUP($G109,TAB!$J:$BB,MATCH($AJ109,TAB!$1:$1,0)-7,FALSE),"")</f>
        <v/>
      </c>
      <c r="AP109" s="15" t="str">
        <f>IFERROR(VLOOKUP($G109,TAB!$J:$BB,MATCH($AJ109,TAB!$1:$1,0)-6,FALSE),"")</f>
        <v/>
      </c>
      <c r="AQ109" s="15" t="str">
        <f t="shared" si="47"/>
        <v/>
      </c>
      <c r="AR109" s="14" t="str">
        <f>IFERROR(VLOOKUP(AQ109,INSTRUCTION!$I$1:$J$101,2),"")</f>
        <v/>
      </c>
      <c r="AS109" s="15" t="str">
        <f t="shared" si="68"/>
        <v/>
      </c>
      <c r="AT109" s="15" t="str">
        <f>IF(C109=0,"",TAB!H109)</f>
        <v/>
      </c>
      <c r="AU109" s="15" t="str">
        <f>IFERROR(VLOOKUP(AT109,INSTRUCTION!$D$2:$E$18,2,FALSE),"")</f>
        <v/>
      </c>
      <c r="AV109" s="15" t="str">
        <f t="shared" si="48"/>
        <v/>
      </c>
      <c r="AW109" s="15" t="str">
        <f>IFERROR(VLOOKUP($G109,TAB!$J:$BB,MATCH($AT109,TAB!$1:$1,0)-9,FALSE),"")</f>
        <v/>
      </c>
      <c r="AX109" s="15" t="str">
        <f>IF(AW109="AB",IFERROR(VLOOKUP($G109,TAB!$J:$BB,MATCH($AT109,TAB!$1:$1,0)-8,FALSE),""),"NA")</f>
        <v>NA</v>
      </c>
      <c r="AY109" s="15" t="str">
        <f>IFERROR(VLOOKUP($G109,TAB!$J:$BB,MATCH($AT109,TAB!$1:$1,0)-7,FALSE),"")</f>
        <v/>
      </c>
      <c r="AZ109" s="15" t="str">
        <f>IFERROR(VLOOKUP($G109,TAB!$J:$BB,MATCH($AT109,TAB!$1:$1,0)-6,FALSE),"")</f>
        <v/>
      </c>
      <c r="BA109" s="15" t="str">
        <f t="shared" si="49"/>
        <v/>
      </c>
      <c r="BB109" s="14" t="str">
        <f>IFERROR(VLOOKUP(BA109,INSTRUCTION!$I$1:$J$101,2),"")</f>
        <v/>
      </c>
      <c r="BC109" s="15" t="str">
        <f t="shared" si="69"/>
        <v/>
      </c>
      <c r="BD109" s="15" t="str">
        <f>IF(C109=0,"",TAB!I109)</f>
        <v/>
      </c>
      <c r="BE109" s="15" t="str">
        <f>IFERROR(VLOOKUP(BD109,INSTRUCTION!$D$2:$E$18,2,FALSE),"")</f>
        <v/>
      </c>
      <c r="BF109" s="15" t="str">
        <f t="shared" si="50"/>
        <v/>
      </c>
      <c r="BG109" s="15" t="str">
        <f>IFERROR(VLOOKUP($G109,TAB!$J:$BB,MATCH($BD109,TAB!$1:$1,0)-9,FALSE),"")</f>
        <v/>
      </c>
      <c r="BH109" s="15" t="str">
        <f>IF(BG109="AB",IFERROR(VLOOKUP($G109,TAB!$J:$BB,MATCH($BD109,TAB!$1:$1,0)-8,FALSE),""),"NA")</f>
        <v>NA</v>
      </c>
      <c r="BI109" s="15" t="str">
        <f>IFERROR(VLOOKUP($G109,TAB!$J:$BB,MATCH($BD109,TAB!$1:$1,0)-7,FALSE),"")</f>
        <v/>
      </c>
      <c r="BJ109" s="15" t="str">
        <f>IFERROR(VLOOKUP($G109,TAB!$J:$BB,MATCH($BD109,TAB!$1:$1,0)-6,FALSE),"")</f>
        <v/>
      </c>
      <c r="BK109" s="15" t="str">
        <f t="shared" si="51"/>
        <v/>
      </c>
      <c r="BL109" s="14" t="str">
        <f>IFERROR(VLOOKUP(BK109,INSTRUCTION!$I$1:$J$101,2),"")</f>
        <v/>
      </c>
      <c r="BM109" s="15" t="str">
        <f t="shared" si="70"/>
        <v/>
      </c>
      <c r="BN109" s="15" t="str">
        <f t="shared" si="52"/>
        <v/>
      </c>
      <c r="BO109" s="15" t="str">
        <f>IFERROR(SUMPRODUCT(LARGE((J109,S109,AC109,AM109,AW109,BG109),{1,2,3,4,5})),"")</f>
        <v/>
      </c>
      <c r="BP109" s="15" t="str">
        <f>IFERROR(SUMPRODUCT(LARGE((K109,U109,AE109,AO109,AY109,BI109),{1,2,3,4,5})),"")</f>
        <v/>
      </c>
      <c r="BQ109" s="15" t="str">
        <f>IF(BP109=0,"N.A.",IFERROR(SUMPRODUCT(LARGE((N109,W109,AG109,AQ109,BA109,BK109),{1,2,3,4,5})),""))</f>
        <v/>
      </c>
      <c r="BR109" s="15" t="str">
        <f t="shared" si="53"/>
        <v/>
      </c>
      <c r="BS109" s="15" t="str">
        <f t="shared" si="54"/>
        <v/>
      </c>
      <c r="BT109" s="15" t="str">
        <f t="shared" si="55"/>
        <v>N.A.</v>
      </c>
      <c r="BU109" s="15" t="str">
        <f t="shared" si="56"/>
        <v>N.A.</v>
      </c>
      <c r="BV109" s="15" t="str">
        <f t="shared" si="57"/>
        <v>N.A.</v>
      </c>
      <c r="BW109" s="34" t="str">
        <f t="shared" si="58"/>
        <v>N.A.</v>
      </c>
      <c r="BX109" s="15" t="str">
        <f t="shared" si="59"/>
        <v>N.A.</v>
      </c>
      <c r="BY109" s="15" t="str">
        <f t="shared" si="60"/>
        <v>N.A.</v>
      </c>
      <c r="BZ109" s="15" t="str">
        <f t="shared" si="63"/>
        <v>FAILED</v>
      </c>
      <c r="CA109" s="20" t="str">
        <f t="shared" si="61"/>
        <v/>
      </c>
      <c r="CB109" s="16">
        <f t="shared" si="62"/>
        <v>0</v>
      </c>
    </row>
    <row r="110" spans="1:80" x14ac:dyDescent="0.3">
      <c r="A110" s="49">
        <v>108</v>
      </c>
      <c r="B110" s="15">
        <f>TAB!A110</f>
        <v>0</v>
      </c>
      <c r="C110" s="15">
        <f>TAB!B110</f>
        <v>0</v>
      </c>
      <c r="D110" s="14" t="str">
        <f>IF(C110=0,"",TAB!C110)</f>
        <v/>
      </c>
      <c r="E110" s="14" t="str">
        <f>IF(C110=0,"",TAB!D110)</f>
        <v/>
      </c>
      <c r="F110" s="36" t="str">
        <f>IF(C110=0,"",TAB!E110)</f>
        <v/>
      </c>
      <c r="G110" s="14" t="str">
        <f>IF(C110=0,"",TAB!J110)</f>
        <v/>
      </c>
      <c r="H110" s="15" t="str">
        <f t="shared" si="39"/>
        <v/>
      </c>
      <c r="I110" s="15" t="str">
        <f t="shared" si="64"/>
        <v/>
      </c>
      <c r="J110" s="15" t="str">
        <f>IFERROR(VLOOKUP($G110,TAB!$J:$BB,2,FALSE),"")</f>
        <v/>
      </c>
      <c r="K110" s="15" t="str">
        <f>IF(J110="AB",IFERROR(VLOOKUP($G110,TAB!$J:$BB,3,FALSE),""),"NA")</f>
        <v>NA</v>
      </c>
      <c r="L110" s="15" t="str">
        <f>IFERROR(VLOOKUP($G110,TAB!$J:$BB,4,FALSE),"")</f>
        <v/>
      </c>
      <c r="M110" s="15" t="str">
        <f>IFERROR(VLOOKUP($G110,TAB!$J:$BB,5,FALSE),"")</f>
        <v/>
      </c>
      <c r="N110" s="15" t="str">
        <f t="shared" si="40"/>
        <v/>
      </c>
      <c r="O110" s="14" t="str">
        <f>IFERROR(VLOOKUP(N110,INSTRUCTION!$I$1:$J$101,2),"")</f>
        <v/>
      </c>
      <c r="P110" s="15" t="str">
        <f t="shared" si="65"/>
        <v/>
      </c>
      <c r="Q110" s="15" t="str">
        <f t="shared" si="41"/>
        <v/>
      </c>
      <c r="R110" s="15" t="str">
        <f t="shared" si="42"/>
        <v/>
      </c>
      <c r="S110" s="15" t="str">
        <f>IFERROR(VLOOKUP($G110,TAB!$J:$BB,6,FALSE),"")</f>
        <v/>
      </c>
      <c r="T110" s="15" t="str">
        <f>IF(S110="AB",IFERROR(VLOOKUP($G110,TAB!$J:$BB,7,FALSE),""),"NA")</f>
        <v>NA</v>
      </c>
      <c r="U110" s="15" t="str">
        <f>IFERROR(VLOOKUP($G110,TAB!$J:$BB,8,FALSE),"")</f>
        <v/>
      </c>
      <c r="V110" s="15" t="str">
        <f>IFERROR(VLOOKUP($G110,TAB!$J:$BB,9,FALSE),"")</f>
        <v/>
      </c>
      <c r="W110" s="15" t="str">
        <f t="shared" si="43"/>
        <v/>
      </c>
      <c r="X110" s="14" t="str">
        <f>IFERROR(VLOOKUP(W110,INSTRUCTION!$I$1:$J$101,2),"")</f>
        <v/>
      </c>
      <c r="Y110" s="15" t="str">
        <f t="shared" si="66"/>
        <v/>
      </c>
      <c r="Z110" s="14" t="str">
        <f>IF(C110=0,"",TAB!F110)</f>
        <v/>
      </c>
      <c r="AA110" s="15" t="str">
        <f>IFERROR(VLOOKUP(Z110,INSTRUCTION!$D$2:$E$18,2,FALSE),"")</f>
        <v/>
      </c>
      <c r="AB110" s="15" t="str">
        <f t="shared" si="44"/>
        <v/>
      </c>
      <c r="AC110" s="15" t="str">
        <f>IFERROR(VLOOKUP($G110,TAB!$J:$BB,MATCH($Z110,TAB!$1:$1,0)-9,FALSE),"")</f>
        <v/>
      </c>
      <c r="AD110" s="15" t="str">
        <f>IF(AC110="AB",IFERROR(VLOOKUP($G110,TAB!$J:$BB,MATCH($Z110,TAB!$1:$1,0)-8,FALSE),""),"NA")</f>
        <v>NA</v>
      </c>
      <c r="AE110" s="15" t="str">
        <f>IFERROR(VLOOKUP($G110,TAB!$J:$BB,MATCH($Z110,TAB!$1:$1,0)-7,FALSE),"")</f>
        <v/>
      </c>
      <c r="AF110" s="15" t="str">
        <f>IFERROR(VLOOKUP($G110,TAB!$J:$BB,MATCH($Z110,TAB!$1:$1,0)-6,FALSE),"")</f>
        <v/>
      </c>
      <c r="AG110" s="15" t="str">
        <f t="shared" si="45"/>
        <v/>
      </c>
      <c r="AH110" s="14" t="str">
        <f>IFERROR(VLOOKUP(AG110,INSTRUCTION!$I$1:$J$101,2),"")</f>
        <v/>
      </c>
      <c r="AI110" s="15" t="str">
        <f t="shared" si="67"/>
        <v/>
      </c>
      <c r="AJ110" s="15" t="str">
        <f>IF(C110=0,"",TAB!G110)</f>
        <v/>
      </c>
      <c r="AK110" s="15" t="str">
        <f>IFERROR(VLOOKUP(AJ110,INSTRUCTION!$D$2:$E$18,2,FALSE),"")</f>
        <v/>
      </c>
      <c r="AL110" s="15" t="str">
        <f t="shared" si="46"/>
        <v/>
      </c>
      <c r="AM110" s="15" t="str">
        <f>IFERROR(VLOOKUP($G110,TAB!$J:$BB,MATCH($AJ110,TAB!$1:$1,0)-9,FALSE),"")</f>
        <v/>
      </c>
      <c r="AN110" s="15" t="str">
        <f>IF(AM110="AB",IFERROR(VLOOKUP($G110,TAB!$J:$BB,MATCH($AJ110,TAB!$1:$1,0)-8,FALSE),""),"NA")</f>
        <v>NA</v>
      </c>
      <c r="AO110" s="15" t="str">
        <f>IFERROR(VLOOKUP($G110,TAB!$J:$BB,MATCH($AJ110,TAB!$1:$1,0)-7,FALSE),"")</f>
        <v/>
      </c>
      <c r="AP110" s="15" t="str">
        <f>IFERROR(VLOOKUP($G110,TAB!$J:$BB,MATCH($AJ110,TAB!$1:$1,0)-6,FALSE),"")</f>
        <v/>
      </c>
      <c r="AQ110" s="15" t="str">
        <f t="shared" si="47"/>
        <v/>
      </c>
      <c r="AR110" s="14" t="str">
        <f>IFERROR(VLOOKUP(AQ110,INSTRUCTION!$I$1:$J$101,2),"")</f>
        <v/>
      </c>
      <c r="AS110" s="15" t="str">
        <f t="shared" si="68"/>
        <v/>
      </c>
      <c r="AT110" s="15" t="str">
        <f>IF(C110=0,"",TAB!H110)</f>
        <v/>
      </c>
      <c r="AU110" s="15" t="str">
        <f>IFERROR(VLOOKUP(AT110,INSTRUCTION!$D$2:$E$18,2,FALSE),"")</f>
        <v/>
      </c>
      <c r="AV110" s="15" t="str">
        <f t="shared" si="48"/>
        <v/>
      </c>
      <c r="AW110" s="15" t="str">
        <f>IFERROR(VLOOKUP($G110,TAB!$J:$BB,MATCH($AT110,TAB!$1:$1,0)-9,FALSE),"")</f>
        <v/>
      </c>
      <c r="AX110" s="15" t="str">
        <f>IF(AW110="AB",IFERROR(VLOOKUP($G110,TAB!$J:$BB,MATCH($AT110,TAB!$1:$1,0)-8,FALSE),""),"NA")</f>
        <v>NA</v>
      </c>
      <c r="AY110" s="15" t="str">
        <f>IFERROR(VLOOKUP($G110,TAB!$J:$BB,MATCH($AT110,TAB!$1:$1,0)-7,FALSE),"")</f>
        <v/>
      </c>
      <c r="AZ110" s="15" t="str">
        <f>IFERROR(VLOOKUP($G110,TAB!$J:$BB,MATCH($AT110,TAB!$1:$1,0)-6,FALSE),"")</f>
        <v/>
      </c>
      <c r="BA110" s="15" t="str">
        <f t="shared" si="49"/>
        <v/>
      </c>
      <c r="BB110" s="14" t="str">
        <f>IFERROR(VLOOKUP(BA110,INSTRUCTION!$I$1:$J$101,2),"")</f>
        <v/>
      </c>
      <c r="BC110" s="15" t="str">
        <f t="shared" si="69"/>
        <v/>
      </c>
      <c r="BD110" s="15" t="str">
        <f>IF(C110=0,"",TAB!I110)</f>
        <v/>
      </c>
      <c r="BE110" s="15" t="str">
        <f>IFERROR(VLOOKUP(BD110,INSTRUCTION!$D$2:$E$18,2,FALSE),"")</f>
        <v/>
      </c>
      <c r="BF110" s="15" t="str">
        <f t="shared" si="50"/>
        <v/>
      </c>
      <c r="BG110" s="15" t="str">
        <f>IFERROR(VLOOKUP($G110,TAB!$J:$BB,MATCH($BD110,TAB!$1:$1,0)-9,FALSE),"")</f>
        <v/>
      </c>
      <c r="BH110" s="15" t="str">
        <f>IF(BG110="AB",IFERROR(VLOOKUP($G110,TAB!$J:$BB,MATCH($BD110,TAB!$1:$1,0)-8,FALSE),""),"NA")</f>
        <v>NA</v>
      </c>
      <c r="BI110" s="15" t="str">
        <f>IFERROR(VLOOKUP($G110,TAB!$J:$BB,MATCH($BD110,TAB!$1:$1,0)-7,FALSE),"")</f>
        <v/>
      </c>
      <c r="BJ110" s="15" t="str">
        <f>IFERROR(VLOOKUP($G110,TAB!$J:$BB,MATCH($BD110,TAB!$1:$1,0)-6,FALSE),"")</f>
        <v/>
      </c>
      <c r="BK110" s="15" t="str">
        <f t="shared" si="51"/>
        <v/>
      </c>
      <c r="BL110" s="14" t="str">
        <f>IFERROR(VLOOKUP(BK110,INSTRUCTION!$I$1:$J$101,2),"")</f>
        <v/>
      </c>
      <c r="BM110" s="15" t="str">
        <f t="shared" si="70"/>
        <v/>
      </c>
      <c r="BN110" s="15" t="str">
        <f t="shared" si="52"/>
        <v/>
      </c>
      <c r="BO110" s="15" t="str">
        <f>IFERROR(SUMPRODUCT(LARGE((J110,S110,AC110,AM110,AW110,BG110),{1,2,3,4,5})),"")</f>
        <v/>
      </c>
      <c r="BP110" s="15" t="str">
        <f>IFERROR(SUMPRODUCT(LARGE((K110,U110,AE110,AO110,AY110,BI110),{1,2,3,4,5})),"")</f>
        <v/>
      </c>
      <c r="BQ110" s="15" t="str">
        <f>IF(BP110=0,"N.A.",IFERROR(SUMPRODUCT(LARGE((N110,W110,AG110,AQ110,BA110,BK110),{1,2,3,4,5})),""))</f>
        <v/>
      </c>
      <c r="BR110" s="15" t="str">
        <f t="shared" si="53"/>
        <v/>
      </c>
      <c r="BS110" s="15" t="str">
        <f t="shared" si="54"/>
        <v/>
      </c>
      <c r="BT110" s="15" t="str">
        <f t="shared" si="55"/>
        <v>N.A.</v>
      </c>
      <c r="BU110" s="15" t="str">
        <f t="shared" si="56"/>
        <v>N.A.</v>
      </c>
      <c r="BV110" s="15" t="str">
        <f t="shared" si="57"/>
        <v>N.A.</v>
      </c>
      <c r="BW110" s="34" t="str">
        <f t="shared" si="58"/>
        <v>N.A.</v>
      </c>
      <c r="BX110" s="15" t="str">
        <f t="shared" si="59"/>
        <v>N.A.</v>
      </c>
      <c r="BY110" s="15" t="str">
        <f t="shared" si="60"/>
        <v>N.A.</v>
      </c>
      <c r="BZ110" s="15" t="str">
        <f t="shared" si="63"/>
        <v>FAILED</v>
      </c>
      <c r="CA110" s="20" t="str">
        <f t="shared" si="61"/>
        <v/>
      </c>
      <c r="CB110" s="16">
        <f t="shared" si="62"/>
        <v>0</v>
      </c>
    </row>
    <row r="111" spans="1:80" x14ac:dyDescent="0.3">
      <c r="A111" s="49">
        <v>109</v>
      </c>
      <c r="B111" s="15">
        <f>TAB!A111</f>
        <v>0</v>
      </c>
      <c r="C111" s="15">
        <f>TAB!B111</f>
        <v>0</v>
      </c>
      <c r="D111" s="14" t="str">
        <f>IF(C111=0,"",TAB!C111)</f>
        <v/>
      </c>
      <c r="E111" s="14" t="str">
        <f>IF(C111=0,"",TAB!D111)</f>
        <v/>
      </c>
      <c r="F111" s="36" t="str">
        <f>IF(C111=0,"",TAB!E111)</f>
        <v/>
      </c>
      <c r="G111" s="14" t="str">
        <f>IF(C111=0,"",TAB!J111)</f>
        <v/>
      </c>
      <c r="H111" s="15" t="str">
        <f t="shared" si="39"/>
        <v/>
      </c>
      <c r="I111" s="15" t="str">
        <f t="shared" si="64"/>
        <v/>
      </c>
      <c r="J111" s="15" t="str">
        <f>IFERROR(VLOOKUP($G111,TAB!$J:$BB,2,FALSE),"")</f>
        <v/>
      </c>
      <c r="K111" s="15" t="str">
        <f>IF(J111="AB",IFERROR(VLOOKUP($G111,TAB!$J:$BB,3,FALSE),""),"NA")</f>
        <v>NA</v>
      </c>
      <c r="L111" s="15" t="str">
        <f>IFERROR(VLOOKUP($G111,TAB!$J:$BB,4,FALSE),"")</f>
        <v/>
      </c>
      <c r="M111" s="15" t="str">
        <f>IFERROR(VLOOKUP($G111,TAB!$J:$BB,5,FALSE),"")</f>
        <v/>
      </c>
      <c r="N111" s="15" t="str">
        <f t="shared" si="40"/>
        <v/>
      </c>
      <c r="O111" s="14" t="str">
        <f>IFERROR(VLOOKUP(N111,INSTRUCTION!$I$1:$J$101,2),"")</f>
        <v/>
      </c>
      <c r="P111" s="15" t="str">
        <f t="shared" si="65"/>
        <v/>
      </c>
      <c r="Q111" s="15" t="str">
        <f t="shared" si="41"/>
        <v/>
      </c>
      <c r="R111" s="15" t="str">
        <f t="shared" si="42"/>
        <v/>
      </c>
      <c r="S111" s="15" t="str">
        <f>IFERROR(VLOOKUP($G111,TAB!$J:$BB,6,FALSE),"")</f>
        <v/>
      </c>
      <c r="T111" s="15" t="str">
        <f>IF(S111="AB",IFERROR(VLOOKUP($G111,TAB!$J:$BB,7,FALSE),""),"NA")</f>
        <v>NA</v>
      </c>
      <c r="U111" s="15" t="str">
        <f>IFERROR(VLOOKUP($G111,TAB!$J:$BB,8,FALSE),"")</f>
        <v/>
      </c>
      <c r="V111" s="15" t="str">
        <f>IFERROR(VLOOKUP($G111,TAB!$J:$BB,9,FALSE),"")</f>
        <v/>
      </c>
      <c r="W111" s="15" t="str">
        <f t="shared" si="43"/>
        <v/>
      </c>
      <c r="X111" s="14" t="str">
        <f>IFERROR(VLOOKUP(W111,INSTRUCTION!$I$1:$J$101,2),"")</f>
        <v/>
      </c>
      <c r="Y111" s="15" t="str">
        <f t="shared" si="66"/>
        <v/>
      </c>
      <c r="Z111" s="14" t="str">
        <f>IF(C111=0,"",TAB!F111)</f>
        <v/>
      </c>
      <c r="AA111" s="15" t="str">
        <f>IFERROR(VLOOKUP(Z111,INSTRUCTION!$D$2:$E$18,2,FALSE),"")</f>
        <v/>
      </c>
      <c r="AB111" s="15" t="str">
        <f t="shared" si="44"/>
        <v/>
      </c>
      <c r="AC111" s="15" t="str">
        <f>IFERROR(VLOOKUP($G111,TAB!$J:$BB,MATCH($Z111,TAB!$1:$1,0)-9,FALSE),"")</f>
        <v/>
      </c>
      <c r="AD111" s="15" t="str">
        <f>IF(AC111="AB",IFERROR(VLOOKUP($G111,TAB!$J:$BB,MATCH($Z111,TAB!$1:$1,0)-8,FALSE),""),"NA")</f>
        <v>NA</v>
      </c>
      <c r="AE111" s="15" t="str">
        <f>IFERROR(VLOOKUP($G111,TAB!$J:$BB,MATCH($Z111,TAB!$1:$1,0)-7,FALSE),"")</f>
        <v/>
      </c>
      <c r="AF111" s="15" t="str">
        <f>IFERROR(VLOOKUP($G111,TAB!$J:$BB,MATCH($Z111,TAB!$1:$1,0)-6,FALSE),"")</f>
        <v/>
      </c>
      <c r="AG111" s="15" t="str">
        <f t="shared" si="45"/>
        <v/>
      </c>
      <c r="AH111" s="14" t="str">
        <f>IFERROR(VLOOKUP(AG111,INSTRUCTION!$I$1:$J$101,2),"")</f>
        <v/>
      </c>
      <c r="AI111" s="15" t="str">
        <f t="shared" si="67"/>
        <v/>
      </c>
      <c r="AJ111" s="15" t="str">
        <f>IF(C111=0,"",TAB!G111)</f>
        <v/>
      </c>
      <c r="AK111" s="15" t="str">
        <f>IFERROR(VLOOKUP(AJ111,INSTRUCTION!$D$2:$E$18,2,FALSE),"")</f>
        <v/>
      </c>
      <c r="AL111" s="15" t="str">
        <f t="shared" si="46"/>
        <v/>
      </c>
      <c r="AM111" s="15" t="str">
        <f>IFERROR(VLOOKUP($G111,TAB!$J:$BB,MATCH($AJ111,TAB!$1:$1,0)-9,FALSE),"")</f>
        <v/>
      </c>
      <c r="AN111" s="15" t="str">
        <f>IF(AM111="AB",IFERROR(VLOOKUP($G111,TAB!$J:$BB,MATCH($AJ111,TAB!$1:$1,0)-8,FALSE),""),"NA")</f>
        <v>NA</v>
      </c>
      <c r="AO111" s="15" t="str">
        <f>IFERROR(VLOOKUP($G111,TAB!$J:$BB,MATCH($AJ111,TAB!$1:$1,0)-7,FALSE),"")</f>
        <v/>
      </c>
      <c r="AP111" s="15" t="str">
        <f>IFERROR(VLOOKUP($G111,TAB!$J:$BB,MATCH($AJ111,TAB!$1:$1,0)-6,FALSE),"")</f>
        <v/>
      </c>
      <c r="AQ111" s="15" t="str">
        <f t="shared" si="47"/>
        <v/>
      </c>
      <c r="AR111" s="14" t="str">
        <f>IFERROR(VLOOKUP(AQ111,INSTRUCTION!$I$1:$J$101,2),"")</f>
        <v/>
      </c>
      <c r="AS111" s="15" t="str">
        <f t="shared" si="68"/>
        <v/>
      </c>
      <c r="AT111" s="15" t="str">
        <f>IF(C111=0,"",TAB!H111)</f>
        <v/>
      </c>
      <c r="AU111" s="15" t="str">
        <f>IFERROR(VLOOKUP(AT111,INSTRUCTION!$D$2:$E$18,2,FALSE),"")</f>
        <v/>
      </c>
      <c r="AV111" s="15" t="str">
        <f t="shared" si="48"/>
        <v/>
      </c>
      <c r="AW111" s="15" t="str">
        <f>IFERROR(VLOOKUP($G111,TAB!$J:$BB,MATCH($AT111,TAB!$1:$1,0)-9,FALSE),"")</f>
        <v/>
      </c>
      <c r="AX111" s="15" t="str">
        <f>IF(AW111="AB",IFERROR(VLOOKUP($G111,TAB!$J:$BB,MATCH($AT111,TAB!$1:$1,0)-8,FALSE),""),"NA")</f>
        <v>NA</v>
      </c>
      <c r="AY111" s="15" t="str">
        <f>IFERROR(VLOOKUP($G111,TAB!$J:$BB,MATCH($AT111,TAB!$1:$1,0)-7,FALSE),"")</f>
        <v/>
      </c>
      <c r="AZ111" s="15" t="str">
        <f>IFERROR(VLOOKUP($G111,TAB!$J:$BB,MATCH($AT111,TAB!$1:$1,0)-6,FALSE),"")</f>
        <v/>
      </c>
      <c r="BA111" s="15" t="str">
        <f t="shared" si="49"/>
        <v/>
      </c>
      <c r="BB111" s="14" t="str">
        <f>IFERROR(VLOOKUP(BA111,INSTRUCTION!$I$1:$J$101,2),"")</f>
        <v/>
      </c>
      <c r="BC111" s="15" t="str">
        <f t="shared" si="69"/>
        <v/>
      </c>
      <c r="BD111" s="15" t="str">
        <f>IF(C111=0,"",TAB!I111)</f>
        <v/>
      </c>
      <c r="BE111" s="15" t="str">
        <f>IFERROR(VLOOKUP(BD111,INSTRUCTION!$D$2:$E$18,2,FALSE),"")</f>
        <v/>
      </c>
      <c r="BF111" s="15" t="str">
        <f t="shared" si="50"/>
        <v/>
      </c>
      <c r="BG111" s="15" t="str">
        <f>IFERROR(VLOOKUP($G111,TAB!$J:$BB,MATCH($BD111,TAB!$1:$1,0)-9,FALSE),"")</f>
        <v/>
      </c>
      <c r="BH111" s="15" t="str">
        <f>IF(BG111="AB",IFERROR(VLOOKUP($G111,TAB!$J:$BB,MATCH($BD111,TAB!$1:$1,0)-8,FALSE),""),"NA")</f>
        <v>NA</v>
      </c>
      <c r="BI111" s="15" t="str">
        <f>IFERROR(VLOOKUP($G111,TAB!$J:$BB,MATCH($BD111,TAB!$1:$1,0)-7,FALSE),"")</f>
        <v/>
      </c>
      <c r="BJ111" s="15" t="str">
        <f>IFERROR(VLOOKUP($G111,TAB!$J:$BB,MATCH($BD111,TAB!$1:$1,0)-6,FALSE),"")</f>
        <v/>
      </c>
      <c r="BK111" s="15" t="str">
        <f t="shared" si="51"/>
        <v/>
      </c>
      <c r="BL111" s="14" t="str">
        <f>IFERROR(VLOOKUP(BK111,INSTRUCTION!$I$1:$J$101,2),"")</f>
        <v/>
      </c>
      <c r="BM111" s="15" t="str">
        <f t="shared" si="70"/>
        <v/>
      </c>
      <c r="BN111" s="15" t="str">
        <f t="shared" si="52"/>
        <v/>
      </c>
      <c r="BO111" s="15" t="str">
        <f>IFERROR(SUMPRODUCT(LARGE((J111,S111,AC111,AM111,AW111,BG111),{1,2,3,4,5})),"")</f>
        <v/>
      </c>
      <c r="BP111" s="15" t="str">
        <f>IFERROR(SUMPRODUCT(LARGE((K111,U111,AE111,AO111,AY111,BI111),{1,2,3,4,5})),"")</f>
        <v/>
      </c>
      <c r="BQ111" s="15" t="str">
        <f>IF(BP111=0,"N.A.",IFERROR(SUMPRODUCT(LARGE((N111,W111,AG111,AQ111,BA111,BK111),{1,2,3,4,5})),""))</f>
        <v/>
      </c>
      <c r="BR111" s="15" t="str">
        <f t="shared" si="53"/>
        <v/>
      </c>
      <c r="BS111" s="15" t="str">
        <f t="shared" si="54"/>
        <v/>
      </c>
      <c r="BT111" s="15" t="str">
        <f t="shared" si="55"/>
        <v>N.A.</v>
      </c>
      <c r="BU111" s="15" t="str">
        <f t="shared" si="56"/>
        <v>N.A.</v>
      </c>
      <c r="BV111" s="15" t="str">
        <f t="shared" si="57"/>
        <v>N.A.</v>
      </c>
      <c r="BW111" s="34" t="str">
        <f t="shared" si="58"/>
        <v>N.A.</v>
      </c>
      <c r="BX111" s="15" t="str">
        <f t="shared" si="59"/>
        <v>N.A.</v>
      </c>
      <c r="BY111" s="15" t="str">
        <f t="shared" si="60"/>
        <v>N.A.</v>
      </c>
      <c r="BZ111" s="15" t="str">
        <f t="shared" si="63"/>
        <v>FAILED</v>
      </c>
      <c r="CA111" s="20" t="str">
        <f t="shared" si="61"/>
        <v/>
      </c>
      <c r="CB111" s="16">
        <f t="shared" si="62"/>
        <v>0</v>
      </c>
    </row>
    <row r="112" spans="1:80" x14ac:dyDescent="0.3">
      <c r="A112" s="49">
        <v>110</v>
      </c>
      <c r="B112" s="15">
        <f>TAB!A112</f>
        <v>0</v>
      </c>
      <c r="C112" s="15">
        <f>TAB!B112</f>
        <v>0</v>
      </c>
      <c r="D112" s="14" t="str">
        <f>IF(C112=0,"",TAB!C112)</f>
        <v/>
      </c>
      <c r="E112" s="14" t="str">
        <f>IF(C112=0,"",TAB!D112)</f>
        <v/>
      </c>
      <c r="F112" s="36" t="str">
        <f>IF(C112=0,"",TAB!E112)</f>
        <v/>
      </c>
      <c r="G112" s="14" t="str">
        <f>IF(C112=0,"",TAB!J112)</f>
        <v/>
      </c>
      <c r="H112" s="15" t="str">
        <f t="shared" si="39"/>
        <v/>
      </c>
      <c r="I112" s="15" t="str">
        <f t="shared" si="64"/>
        <v/>
      </c>
      <c r="J112" s="15" t="str">
        <f>IFERROR(VLOOKUP($G112,TAB!$J:$BB,2,FALSE),"")</f>
        <v/>
      </c>
      <c r="K112" s="15" t="str">
        <f>IF(J112="AB",IFERROR(VLOOKUP($G112,TAB!$J:$BB,3,FALSE),""),"NA")</f>
        <v>NA</v>
      </c>
      <c r="L112" s="15" t="str">
        <f>IFERROR(VLOOKUP($G112,TAB!$J:$BB,4,FALSE),"")</f>
        <v/>
      </c>
      <c r="M112" s="15" t="str">
        <f>IFERROR(VLOOKUP($G112,TAB!$J:$BB,5,FALSE),"")</f>
        <v/>
      </c>
      <c r="N112" s="15" t="str">
        <f t="shared" si="40"/>
        <v/>
      </c>
      <c r="O112" s="14" t="str">
        <f>IFERROR(VLOOKUP(N112,INSTRUCTION!$I$1:$J$101,2),"")</f>
        <v/>
      </c>
      <c r="P112" s="15" t="str">
        <f t="shared" si="65"/>
        <v/>
      </c>
      <c r="Q112" s="15" t="str">
        <f t="shared" si="41"/>
        <v/>
      </c>
      <c r="R112" s="15" t="str">
        <f t="shared" si="42"/>
        <v/>
      </c>
      <c r="S112" s="15" t="str">
        <f>IFERROR(VLOOKUP($G112,TAB!$J:$BB,6,FALSE),"")</f>
        <v/>
      </c>
      <c r="T112" s="15" t="str">
        <f>IF(S112="AB",IFERROR(VLOOKUP($G112,TAB!$J:$BB,7,FALSE),""),"NA")</f>
        <v>NA</v>
      </c>
      <c r="U112" s="15" t="str">
        <f>IFERROR(VLOOKUP($G112,TAB!$J:$BB,8,FALSE),"")</f>
        <v/>
      </c>
      <c r="V112" s="15" t="str">
        <f>IFERROR(VLOOKUP($G112,TAB!$J:$BB,9,FALSE),"")</f>
        <v/>
      </c>
      <c r="W112" s="15" t="str">
        <f t="shared" si="43"/>
        <v/>
      </c>
      <c r="X112" s="14" t="str">
        <f>IFERROR(VLOOKUP(W112,INSTRUCTION!$I$1:$J$101,2),"")</f>
        <v/>
      </c>
      <c r="Y112" s="15" t="str">
        <f t="shared" si="66"/>
        <v/>
      </c>
      <c r="Z112" s="14" t="str">
        <f>IF(C112=0,"",TAB!F112)</f>
        <v/>
      </c>
      <c r="AA112" s="15" t="str">
        <f>IFERROR(VLOOKUP(Z112,INSTRUCTION!$D$2:$E$18,2,FALSE),"")</f>
        <v/>
      </c>
      <c r="AB112" s="15" t="str">
        <f t="shared" si="44"/>
        <v/>
      </c>
      <c r="AC112" s="15" t="str">
        <f>IFERROR(VLOOKUP($G112,TAB!$J:$BB,MATCH($Z112,TAB!$1:$1,0)-9,FALSE),"")</f>
        <v/>
      </c>
      <c r="AD112" s="15" t="str">
        <f>IF(AC112="AB",IFERROR(VLOOKUP($G112,TAB!$J:$BB,MATCH($Z112,TAB!$1:$1,0)-8,FALSE),""),"NA")</f>
        <v>NA</v>
      </c>
      <c r="AE112" s="15" t="str">
        <f>IFERROR(VLOOKUP($G112,TAB!$J:$BB,MATCH($Z112,TAB!$1:$1,0)-7,FALSE),"")</f>
        <v/>
      </c>
      <c r="AF112" s="15" t="str">
        <f>IFERROR(VLOOKUP($G112,TAB!$J:$BB,MATCH($Z112,TAB!$1:$1,0)-6,FALSE),"")</f>
        <v/>
      </c>
      <c r="AG112" s="15" t="str">
        <f t="shared" si="45"/>
        <v/>
      </c>
      <c r="AH112" s="14" t="str">
        <f>IFERROR(VLOOKUP(AG112,INSTRUCTION!$I$1:$J$101,2),"")</f>
        <v/>
      </c>
      <c r="AI112" s="15" t="str">
        <f t="shared" si="67"/>
        <v/>
      </c>
      <c r="AJ112" s="15" t="str">
        <f>IF(C112=0,"",TAB!G112)</f>
        <v/>
      </c>
      <c r="AK112" s="15" t="str">
        <f>IFERROR(VLOOKUP(AJ112,INSTRUCTION!$D$2:$E$18,2,FALSE),"")</f>
        <v/>
      </c>
      <c r="AL112" s="15" t="str">
        <f t="shared" si="46"/>
        <v/>
      </c>
      <c r="AM112" s="15" t="str">
        <f>IFERROR(VLOOKUP($G112,TAB!$J:$BB,MATCH($AJ112,TAB!$1:$1,0)-9,FALSE),"")</f>
        <v/>
      </c>
      <c r="AN112" s="15" t="str">
        <f>IF(AM112="AB",IFERROR(VLOOKUP($G112,TAB!$J:$BB,MATCH($AJ112,TAB!$1:$1,0)-8,FALSE),""),"NA")</f>
        <v>NA</v>
      </c>
      <c r="AO112" s="15" t="str">
        <f>IFERROR(VLOOKUP($G112,TAB!$J:$BB,MATCH($AJ112,TAB!$1:$1,0)-7,FALSE),"")</f>
        <v/>
      </c>
      <c r="AP112" s="15" t="str">
        <f>IFERROR(VLOOKUP($G112,TAB!$J:$BB,MATCH($AJ112,TAB!$1:$1,0)-6,FALSE),"")</f>
        <v/>
      </c>
      <c r="AQ112" s="15" t="str">
        <f t="shared" si="47"/>
        <v/>
      </c>
      <c r="AR112" s="14" t="str">
        <f>IFERROR(VLOOKUP(AQ112,INSTRUCTION!$I$1:$J$101,2),"")</f>
        <v/>
      </c>
      <c r="AS112" s="15" t="str">
        <f t="shared" si="68"/>
        <v/>
      </c>
      <c r="AT112" s="15" t="str">
        <f>IF(C112=0,"",TAB!H112)</f>
        <v/>
      </c>
      <c r="AU112" s="15" t="str">
        <f>IFERROR(VLOOKUP(AT112,INSTRUCTION!$D$2:$E$18,2,FALSE),"")</f>
        <v/>
      </c>
      <c r="AV112" s="15" t="str">
        <f t="shared" si="48"/>
        <v/>
      </c>
      <c r="AW112" s="15" t="str">
        <f>IFERROR(VLOOKUP($G112,TAB!$J:$BB,MATCH($AT112,TAB!$1:$1,0)-9,FALSE),"")</f>
        <v/>
      </c>
      <c r="AX112" s="15" t="str">
        <f>IF(AW112="AB",IFERROR(VLOOKUP($G112,TAB!$J:$BB,MATCH($AT112,TAB!$1:$1,0)-8,FALSE),""),"NA")</f>
        <v>NA</v>
      </c>
      <c r="AY112" s="15" t="str">
        <f>IFERROR(VLOOKUP($G112,TAB!$J:$BB,MATCH($AT112,TAB!$1:$1,0)-7,FALSE),"")</f>
        <v/>
      </c>
      <c r="AZ112" s="15" t="str">
        <f>IFERROR(VLOOKUP($G112,TAB!$J:$BB,MATCH($AT112,TAB!$1:$1,0)-6,FALSE),"")</f>
        <v/>
      </c>
      <c r="BA112" s="15" t="str">
        <f t="shared" si="49"/>
        <v/>
      </c>
      <c r="BB112" s="14" t="str">
        <f>IFERROR(VLOOKUP(BA112,INSTRUCTION!$I$1:$J$101,2),"")</f>
        <v/>
      </c>
      <c r="BC112" s="15" t="str">
        <f t="shared" si="69"/>
        <v/>
      </c>
      <c r="BD112" s="15" t="str">
        <f>IF(C112=0,"",TAB!I112)</f>
        <v/>
      </c>
      <c r="BE112" s="15" t="str">
        <f>IFERROR(VLOOKUP(BD112,INSTRUCTION!$D$2:$E$18,2,FALSE),"")</f>
        <v/>
      </c>
      <c r="BF112" s="15" t="str">
        <f t="shared" si="50"/>
        <v/>
      </c>
      <c r="BG112" s="15" t="str">
        <f>IFERROR(VLOOKUP($G112,TAB!$J:$BB,MATCH($BD112,TAB!$1:$1,0)-9,FALSE),"")</f>
        <v/>
      </c>
      <c r="BH112" s="15" t="str">
        <f>IF(BG112="AB",IFERROR(VLOOKUP($G112,TAB!$J:$BB,MATCH($BD112,TAB!$1:$1,0)-8,FALSE),""),"NA")</f>
        <v>NA</v>
      </c>
      <c r="BI112" s="15" t="str">
        <f>IFERROR(VLOOKUP($G112,TAB!$J:$BB,MATCH($BD112,TAB!$1:$1,0)-7,FALSE),"")</f>
        <v/>
      </c>
      <c r="BJ112" s="15" t="str">
        <f>IFERROR(VLOOKUP($G112,TAB!$J:$BB,MATCH($BD112,TAB!$1:$1,0)-6,FALSE),"")</f>
        <v/>
      </c>
      <c r="BK112" s="15" t="str">
        <f t="shared" si="51"/>
        <v/>
      </c>
      <c r="BL112" s="14" t="str">
        <f>IFERROR(VLOOKUP(BK112,INSTRUCTION!$I$1:$J$101,2),"")</f>
        <v/>
      </c>
      <c r="BM112" s="15" t="str">
        <f t="shared" si="70"/>
        <v/>
      </c>
      <c r="BN112" s="15" t="str">
        <f t="shared" si="52"/>
        <v/>
      </c>
      <c r="BO112" s="15" t="str">
        <f>IFERROR(SUMPRODUCT(LARGE((J112,S112,AC112,AM112,AW112,BG112),{1,2,3,4,5})),"")</f>
        <v/>
      </c>
      <c r="BP112" s="15" t="str">
        <f>IFERROR(SUMPRODUCT(LARGE((K112,U112,AE112,AO112,AY112,BI112),{1,2,3,4,5})),"")</f>
        <v/>
      </c>
      <c r="BQ112" s="15" t="str">
        <f>IF(BP112=0,"N.A.",IFERROR(SUMPRODUCT(LARGE((N112,W112,AG112,AQ112,BA112,BK112),{1,2,3,4,5})),""))</f>
        <v/>
      </c>
      <c r="BR112" s="15" t="str">
        <f t="shared" si="53"/>
        <v/>
      </c>
      <c r="BS112" s="15" t="str">
        <f t="shared" si="54"/>
        <v/>
      </c>
      <c r="BT112" s="15" t="str">
        <f t="shared" si="55"/>
        <v>N.A.</v>
      </c>
      <c r="BU112" s="15" t="str">
        <f t="shared" si="56"/>
        <v>N.A.</v>
      </c>
      <c r="BV112" s="15" t="str">
        <f t="shared" si="57"/>
        <v>N.A.</v>
      </c>
      <c r="BW112" s="34" t="str">
        <f t="shared" si="58"/>
        <v>N.A.</v>
      </c>
      <c r="BX112" s="15" t="str">
        <f t="shared" si="59"/>
        <v>N.A.</v>
      </c>
      <c r="BY112" s="15" t="str">
        <f t="shared" si="60"/>
        <v>N.A.</v>
      </c>
      <c r="BZ112" s="15" t="str">
        <f t="shared" si="63"/>
        <v>FAILED</v>
      </c>
      <c r="CA112" s="20" t="str">
        <f t="shared" si="61"/>
        <v/>
      </c>
      <c r="CB112" s="16">
        <f t="shared" si="62"/>
        <v>0</v>
      </c>
    </row>
    <row r="113" spans="1:80" x14ac:dyDescent="0.3">
      <c r="A113" s="49">
        <v>111</v>
      </c>
      <c r="B113" s="15">
        <f>TAB!A113</f>
        <v>0</v>
      </c>
      <c r="C113" s="15">
        <f>TAB!B113</f>
        <v>0</v>
      </c>
      <c r="D113" s="14" t="str">
        <f>IF(C113=0,"",TAB!C113)</f>
        <v/>
      </c>
      <c r="E113" s="14" t="str">
        <f>IF(C113=0,"",TAB!D113)</f>
        <v/>
      </c>
      <c r="F113" s="36" t="str">
        <f>IF(C113=0,"",TAB!E113)</f>
        <v/>
      </c>
      <c r="G113" s="14" t="str">
        <f>IF(C113=0,"",TAB!J113)</f>
        <v/>
      </c>
      <c r="H113" s="15" t="str">
        <f t="shared" si="39"/>
        <v/>
      </c>
      <c r="I113" s="15" t="str">
        <f t="shared" si="64"/>
        <v/>
      </c>
      <c r="J113" s="15" t="str">
        <f>IFERROR(VLOOKUP($G113,TAB!$J:$BB,2,FALSE),"")</f>
        <v/>
      </c>
      <c r="K113" s="15" t="str">
        <f>IF(J113="AB",IFERROR(VLOOKUP($G113,TAB!$J:$BB,3,FALSE),""),"NA")</f>
        <v>NA</v>
      </c>
      <c r="L113" s="15" t="str">
        <f>IFERROR(VLOOKUP($G113,TAB!$J:$BB,4,FALSE),"")</f>
        <v/>
      </c>
      <c r="M113" s="15" t="str">
        <f>IFERROR(VLOOKUP($G113,TAB!$J:$BB,5,FALSE),"")</f>
        <v/>
      </c>
      <c r="N113" s="15" t="str">
        <f t="shared" si="40"/>
        <v/>
      </c>
      <c r="O113" s="14" t="str">
        <f>IFERROR(VLOOKUP(N113,INSTRUCTION!$I$1:$J$101,2),"")</f>
        <v/>
      </c>
      <c r="P113" s="15" t="str">
        <f t="shared" si="65"/>
        <v/>
      </c>
      <c r="Q113" s="15" t="str">
        <f t="shared" si="41"/>
        <v/>
      </c>
      <c r="R113" s="15" t="str">
        <f t="shared" si="42"/>
        <v/>
      </c>
      <c r="S113" s="15" t="str">
        <f>IFERROR(VLOOKUP($G113,TAB!$J:$BB,6,FALSE),"")</f>
        <v/>
      </c>
      <c r="T113" s="15" t="str">
        <f>IF(S113="AB",IFERROR(VLOOKUP($G113,TAB!$J:$BB,7,FALSE),""),"NA")</f>
        <v>NA</v>
      </c>
      <c r="U113" s="15" t="str">
        <f>IFERROR(VLOOKUP($G113,TAB!$J:$BB,8,FALSE),"")</f>
        <v/>
      </c>
      <c r="V113" s="15" t="str">
        <f>IFERROR(VLOOKUP($G113,TAB!$J:$BB,9,FALSE),"")</f>
        <v/>
      </c>
      <c r="W113" s="15" t="str">
        <f t="shared" si="43"/>
        <v/>
      </c>
      <c r="X113" s="14" t="str">
        <f>IFERROR(VLOOKUP(W113,INSTRUCTION!$I$1:$J$101,2),"")</f>
        <v/>
      </c>
      <c r="Y113" s="15" t="str">
        <f t="shared" si="66"/>
        <v/>
      </c>
      <c r="Z113" s="14" t="str">
        <f>IF(C113=0,"",TAB!F113)</f>
        <v/>
      </c>
      <c r="AA113" s="15" t="str">
        <f>IFERROR(VLOOKUP(Z113,INSTRUCTION!$D$2:$E$18,2,FALSE),"")</f>
        <v/>
      </c>
      <c r="AB113" s="15" t="str">
        <f t="shared" si="44"/>
        <v/>
      </c>
      <c r="AC113" s="15" t="str">
        <f>IFERROR(VLOOKUP($G113,TAB!$J:$BB,MATCH($Z113,TAB!$1:$1,0)-9,FALSE),"")</f>
        <v/>
      </c>
      <c r="AD113" s="15" t="str">
        <f>IF(AC113="AB",IFERROR(VLOOKUP($G113,TAB!$J:$BB,MATCH($Z113,TAB!$1:$1,0)-8,FALSE),""),"NA")</f>
        <v>NA</v>
      </c>
      <c r="AE113" s="15" t="str">
        <f>IFERROR(VLOOKUP($G113,TAB!$J:$BB,MATCH($Z113,TAB!$1:$1,0)-7,FALSE),"")</f>
        <v/>
      </c>
      <c r="AF113" s="15" t="str">
        <f>IFERROR(VLOOKUP($G113,TAB!$J:$BB,MATCH($Z113,TAB!$1:$1,0)-6,FALSE),"")</f>
        <v/>
      </c>
      <c r="AG113" s="15" t="str">
        <f t="shared" si="45"/>
        <v/>
      </c>
      <c r="AH113" s="14" t="str">
        <f>IFERROR(VLOOKUP(AG113,INSTRUCTION!$I$1:$J$101,2),"")</f>
        <v/>
      </c>
      <c r="AI113" s="15" t="str">
        <f t="shared" si="67"/>
        <v/>
      </c>
      <c r="AJ113" s="15" t="str">
        <f>IF(C113=0,"",TAB!G113)</f>
        <v/>
      </c>
      <c r="AK113" s="15" t="str">
        <f>IFERROR(VLOOKUP(AJ113,INSTRUCTION!$D$2:$E$18,2,FALSE),"")</f>
        <v/>
      </c>
      <c r="AL113" s="15" t="str">
        <f t="shared" si="46"/>
        <v/>
      </c>
      <c r="AM113" s="15" t="str">
        <f>IFERROR(VLOOKUP($G113,TAB!$J:$BB,MATCH($AJ113,TAB!$1:$1,0)-9,FALSE),"")</f>
        <v/>
      </c>
      <c r="AN113" s="15" t="str">
        <f>IF(AM113="AB",IFERROR(VLOOKUP($G113,TAB!$J:$BB,MATCH($AJ113,TAB!$1:$1,0)-8,FALSE),""),"NA")</f>
        <v>NA</v>
      </c>
      <c r="AO113" s="15" t="str">
        <f>IFERROR(VLOOKUP($G113,TAB!$J:$BB,MATCH($AJ113,TAB!$1:$1,0)-7,FALSE),"")</f>
        <v/>
      </c>
      <c r="AP113" s="15" t="str">
        <f>IFERROR(VLOOKUP($G113,TAB!$J:$BB,MATCH($AJ113,TAB!$1:$1,0)-6,FALSE),"")</f>
        <v/>
      </c>
      <c r="AQ113" s="15" t="str">
        <f t="shared" si="47"/>
        <v/>
      </c>
      <c r="AR113" s="14" t="str">
        <f>IFERROR(VLOOKUP(AQ113,INSTRUCTION!$I$1:$J$101,2),"")</f>
        <v/>
      </c>
      <c r="AS113" s="15" t="str">
        <f t="shared" si="68"/>
        <v/>
      </c>
      <c r="AT113" s="15" t="str">
        <f>IF(C113=0,"",TAB!H113)</f>
        <v/>
      </c>
      <c r="AU113" s="15" t="str">
        <f>IFERROR(VLOOKUP(AT113,INSTRUCTION!$D$2:$E$18,2,FALSE),"")</f>
        <v/>
      </c>
      <c r="AV113" s="15" t="str">
        <f t="shared" si="48"/>
        <v/>
      </c>
      <c r="AW113" s="15" t="str">
        <f>IFERROR(VLOOKUP($G113,TAB!$J:$BB,MATCH($AT113,TAB!$1:$1,0)-9,FALSE),"")</f>
        <v/>
      </c>
      <c r="AX113" s="15" t="str">
        <f>IF(AW113="AB",IFERROR(VLOOKUP($G113,TAB!$J:$BB,MATCH($AT113,TAB!$1:$1,0)-8,FALSE),""),"NA")</f>
        <v>NA</v>
      </c>
      <c r="AY113" s="15" t="str">
        <f>IFERROR(VLOOKUP($G113,TAB!$J:$BB,MATCH($AT113,TAB!$1:$1,0)-7,FALSE),"")</f>
        <v/>
      </c>
      <c r="AZ113" s="15" t="str">
        <f>IFERROR(VLOOKUP($G113,TAB!$J:$BB,MATCH($AT113,TAB!$1:$1,0)-6,FALSE),"")</f>
        <v/>
      </c>
      <c r="BA113" s="15" t="str">
        <f t="shared" si="49"/>
        <v/>
      </c>
      <c r="BB113" s="14" t="str">
        <f>IFERROR(VLOOKUP(BA113,INSTRUCTION!$I$1:$J$101,2),"")</f>
        <v/>
      </c>
      <c r="BC113" s="15" t="str">
        <f t="shared" si="69"/>
        <v/>
      </c>
      <c r="BD113" s="15" t="str">
        <f>IF(C113=0,"",TAB!I113)</f>
        <v/>
      </c>
      <c r="BE113" s="15" t="str">
        <f>IFERROR(VLOOKUP(BD113,INSTRUCTION!$D$2:$E$18,2,FALSE),"")</f>
        <v/>
      </c>
      <c r="BF113" s="15" t="str">
        <f t="shared" si="50"/>
        <v/>
      </c>
      <c r="BG113" s="15" t="str">
        <f>IFERROR(VLOOKUP($G113,TAB!$J:$BB,MATCH($BD113,TAB!$1:$1,0)-9,FALSE),"")</f>
        <v/>
      </c>
      <c r="BH113" s="15" t="str">
        <f>IF(BG113="AB",IFERROR(VLOOKUP($G113,TAB!$J:$BB,MATCH($BD113,TAB!$1:$1,0)-8,FALSE),""),"NA")</f>
        <v>NA</v>
      </c>
      <c r="BI113" s="15" t="str">
        <f>IFERROR(VLOOKUP($G113,TAB!$J:$BB,MATCH($BD113,TAB!$1:$1,0)-7,FALSE),"")</f>
        <v/>
      </c>
      <c r="BJ113" s="15" t="str">
        <f>IFERROR(VLOOKUP($G113,TAB!$J:$BB,MATCH($BD113,TAB!$1:$1,0)-6,FALSE),"")</f>
        <v/>
      </c>
      <c r="BK113" s="15" t="str">
        <f t="shared" si="51"/>
        <v/>
      </c>
      <c r="BL113" s="14" t="str">
        <f>IFERROR(VLOOKUP(BK113,INSTRUCTION!$I$1:$J$101,2),"")</f>
        <v/>
      </c>
      <c r="BM113" s="15" t="str">
        <f t="shared" si="70"/>
        <v/>
      </c>
      <c r="BN113" s="15" t="str">
        <f t="shared" si="52"/>
        <v/>
      </c>
      <c r="BO113" s="15" t="str">
        <f>IFERROR(SUMPRODUCT(LARGE((J113,S113,AC113,AM113,AW113,BG113),{1,2,3,4,5})),"")</f>
        <v/>
      </c>
      <c r="BP113" s="15" t="str">
        <f>IFERROR(SUMPRODUCT(LARGE((K113,U113,AE113,AO113,AY113,BI113),{1,2,3,4,5})),"")</f>
        <v/>
      </c>
      <c r="BQ113" s="15" t="str">
        <f>IF(BP113=0,"N.A.",IFERROR(SUMPRODUCT(LARGE((N113,W113,AG113,AQ113,BA113,BK113),{1,2,3,4,5})),""))</f>
        <v/>
      </c>
      <c r="BR113" s="15" t="str">
        <f t="shared" si="53"/>
        <v/>
      </c>
      <c r="BS113" s="15" t="str">
        <f t="shared" si="54"/>
        <v/>
      </c>
      <c r="BT113" s="15" t="str">
        <f t="shared" si="55"/>
        <v>N.A.</v>
      </c>
      <c r="BU113" s="15" t="str">
        <f t="shared" si="56"/>
        <v>N.A.</v>
      </c>
      <c r="BV113" s="15" t="str">
        <f t="shared" si="57"/>
        <v>N.A.</v>
      </c>
      <c r="BW113" s="34" t="str">
        <f t="shared" si="58"/>
        <v>N.A.</v>
      </c>
      <c r="BX113" s="15" t="str">
        <f t="shared" si="59"/>
        <v>N.A.</v>
      </c>
      <c r="BY113" s="15" t="str">
        <f t="shared" si="60"/>
        <v>N.A.</v>
      </c>
      <c r="BZ113" s="15" t="str">
        <f t="shared" si="63"/>
        <v>FAILED</v>
      </c>
      <c r="CA113" s="20" t="str">
        <f t="shared" si="61"/>
        <v/>
      </c>
      <c r="CB113" s="16">
        <f t="shared" si="62"/>
        <v>0</v>
      </c>
    </row>
    <row r="114" spans="1:80" x14ac:dyDescent="0.3">
      <c r="A114" s="49">
        <v>112</v>
      </c>
      <c r="B114" s="15">
        <f>TAB!A114</f>
        <v>0</v>
      </c>
      <c r="C114" s="15">
        <f>TAB!B114</f>
        <v>0</v>
      </c>
      <c r="D114" s="14" t="str">
        <f>IF(C114=0,"",TAB!C114)</f>
        <v/>
      </c>
      <c r="E114" s="14" t="str">
        <f>IF(C114=0,"",TAB!D114)</f>
        <v/>
      </c>
      <c r="F114" s="36" t="str">
        <f>IF(C114=0,"",TAB!E114)</f>
        <v/>
      </c>
      <c r="G114" s="14" t="str">
        <f>IF(C114=0,"",TAB!J114)</f>
        <v/>
      </c>
      <c r="H114" s="15" t="str">
        <f t="shared" si="39"/>
        <v/>
      </c>
      <c r="I114" s="15" t="str">
        <f t="shared" si="64"/>
        <v/>
      </c>
      <c r="J114" s="15" t="str">
        <f>IFERROR(VLOOKUP($G114,TAB!$J:$BB,2,FALSE),"")</f>
        <v/>
      </c>
      <c r="K114" s="15" t="str">
        <f>IF(J114="AB",IFERROR(VLOOKUP($G114,TAB!$J:$BB,3,FALSE),""),"NA")</f>
        <v>NA</v>
      </c>
      <c r="L114" s="15" t="str">
        <f>IFERROR(VLOOKUP($G114,TAB!$J:$BB,4,FALSE),"")</f>
        <v/>
      </c>
      <c r="M114" s="15" t="str">
        <f>IFERROR(VLOOKUP($G114,TAB!$J:$BB,5,FALSE),"")</f>
        <v/>
      </c>
      <c r="N114" s="15" t="str">
        <f t="shared" si="40"/>
        <v/>
      </c>
      <c r="O114" s="14" t="str">
        <f>IFERROR(VLOOKUP(N114,INSTRUCTION!$I$1:$J$101,2),"")</f>
        <v/>
      </c>
      <c r="P114" s="15" t="str">
        <f t="shared" si="65"/>
        <v/>
      </c>
      <c r="Q114" s="15" t="str">
        <f t="shared" si="41"/>
        <v/>
      </c>
      <c r="R114" s="15" t="str">
        <f t="shared" si="42"/>
        <v/>
      </c>
      <c r="S114" s="15" t="str">
        <f>IFERROR(VLOOKUP($G114,TAB!$J:$BB,6,FALSE),"")</f>
        <v/>
      </c>
      <c r="T114" s="15" t="str">
        <f>IF(S114="AB",IFERROR(VLOOKUP($G114,TAB!$J:$BB,7,FALSE),""),"NA")</f>
        <v>NA</v>
      </c>
      <c r="U114" s="15" t="str">
        <f>IFERROR(VLOOKUP($G114,TAB!$J:$BB,8,FALSE),"")</f>
        <v/>
      </c>
      <c r="V114" s="15" t="str">
        <f>IFERROR(VLOOKUP($G114,TAB!$J:$BB,9,FALSE),"")</f>
        <v/>
      </c>
      <c r="W114" s="15" t="str">
        <f t="shared" si="43"/>
        <v/>
      </c>
      <c r="X114" s="14" t="str">
        <f>IFERROR(VLOOKUP(W114,INSTRUCTION!$I$1:$J$101,2),"")</f>
        <v/>
      </c>
      <c r="Y114" s="15" t="str">
        <f t="shared" si="66"/>
        <v/>
      </c>
      <c r="Z114" s="14" t="str">
        <f>IF(C114=0,"",TAB!F114)</f>
        <v/>
      </c>
      <c r="AA114" s="15" t="str">
        <f>IFERROR(VLOOKUP(Z114,INSTRUCTION!$D$2:$E$18,2,FALSE),"")</f>
        <v/>
      </c>
      <c r="AB114" s="15" t="str">
        <f t="shared" si="44"/>
        <v/>
      </c>
      <c r="AC114" s="15" t="str">
        <f>IFERROR(VLOOKUP($G114,TAB!$J:$BB,MATCH($Z114,TAB!$1:$1,0)-9,FALSE),"")</f>
        <v/>
      </c>
      <c r="AD114" s="15" t="str">
        <f>IF(AC114="AB",IFERROR(VLOOKUP($G114,TAB!$J:$BB,MATCH($Z114,TAB!$1:$1,0)-8,FALSE),""),"NA")</f>
        <v>NA</v>
      </c>
      <c r="AE114" s="15" t="str">
        <f>IFERROR(VLOOKUP($G114,TAB!$J:$BB,MATCH($Z114,TAB!$1:$1,0)-7,FALSE),"")</f>
        <v/>
      </c>
      <c r="AF114" s="15" t="str">
        <f>IFERROR(VLOOKUP($G114,TAB!$J:$BB,MATCH($Z114,TAB!$1:$1,0)-6,FALSE),"")</f>
        <v/>
      </c>
      <c r="AG114" s="15" t="str">
        <f t="shared" si="45"/>
        <v/>
      </c>
      <c r="AH114" s="14" t="str">
        <f>IFERROR(VLOOKUP(AG114,INSTRUCTION!$I$1:$J$101,2),"")</f>
        <v/>
      </c>
      <c r="AI114" s="15" t="str">
        <f t="shared" si="67"/>
        <v/>
      </c>
      <c r="AJ114" s="15" t="str">
        <f>IF(C114=0,"",TAB!G114)</f>
        <v/>
      </c>
      <c r="AK114" s="15" t="str">
        <f>IFERROR(VLOOKUP(AJ114,INSTRUCTION!$D$2:$E$18,2,FALSE),"")</f>
        <v/>
      </c>
      <c r="AL114" s="15" t="str">
        <f t="shared" si="46"/>
        <v/>
      </c>
      <c r="AM114" s="15" t="str">
        <f>IFERROR(VLOOKUP($G114,TAB!$J:$BB,MATCH($AJ114,TAB!$1:$1,0)-9,FALSE),"")</f>
        <v/>
      </c>
      <c r="AN114" s="15" t="str">
        <f>IF(AM114="AB",IFERROR(VLOOKUP($G114,TAB!$J:$BB,MATCH($AJ114,TAB!$1:$1,0)-8,FALSE),""),"NA")</f>
        <v>NA</v>
      </c>
      <c r="AO114" s="15" t="str">
        <f>IFERROR(VLOOKUP($G114,TAB!$J:$BB,MATCH($AJ114,TAB!$1:$1,0)-7,FALSE),"")</f>
        <v/>
      </c>
      <c r="AP114" s="15" t="str">
        <f>IFERROR(VLOOKUP($G114,TAB!$J:$BB,MATCH($AJ114,TAB!$1:$1,0)-6,FALSE),"")</f>
        <v/>
      </c>
      <c r="AQ114" s="15" t="str">
        <f t="shared" si="47"/>
        <v/>
      </c>
      <c r="AR114" s="14" t="str">
        <f>IFERROR(VLOOKUP(AQ114,INSTRUCTION!$I$1:$J$101,2),"")</f>
        <v/>
      </c>
      <c r="AS114" s="15" t="str">
        <f t="shared" si="68"/>
        <v/>
      </c>
      <c r="AT114" s="15" t="str">
        <f>IF(C114=0,"",TAB!H114)</f>
        <v/>
      </c>
      <c r="AU114" s="15" t="str">
        <f>IFERROR(VLOOKUP(AT114,INSTRUCTION!$D$2:$E$18,2,FALSE),"")</f>
        <v/>
      </c>
      <c r="AV114" s="15" t="str">
        <f t="shared" si="48"/>
        <v/>
      </c>
      <c r="AW114" s="15" t="str">
        <f>IFERROR(VLOOKUP($G114,TAB!$J:$BB,MATCH($AT114,TAB!$1:$1,0)-9,FALSE),"")</f>
        <v/>
      </c>
      <c r="AX114" s="15" t="str">
        <f>IF(AW114="AB",IFERROR(VLOOKUP($G114,TAB!$J:$BB,MATCH($AT114,TAB!$1:$1,0)-8,FALSE),""),"NA")</f>
        <v>NA</v>
      </c>
      <c r="AY114" s="15" t="str">
        <f>IFERROR(VLOOKUP($G114,TAB!$J:$BB,MATCH($AT114,TAB!$1:$1,0)-7,FALSE),"")</f>
        <v/>
      </c>
      <c r="AZ114" s="15" t="str">
        <f>IFERROR(VLOOKUP($G114,TAB!$J:$BB,MATCH($AT114,TAB!$1:$1,0)-6,FALSE),"")</f>
        <v/>
      </c>
      <c r="BA114" s="15" t="str">
        <f t="shared" si="49"/>
        <v/>
      </c>
      <c r="BB114" s="14" t="str">
        <f>IFERROR(VLOOKUP(BA114,INSTRUCTION!$I$1:$J$101,2),"")</f>
        <v/>
      </c>
      <c r="BC114" s="15" t="str">
        <f t="shared" si="69"/>
        <v/>
      </c>
      <c r="BD114" s="15" t="str">
        <f>IF(C114=0,"",TAB!I114)</f>
        <v/>
      </c>
      <c r="BE114" s="15" t="str">
        <f>IFERROR(VLOOKUP(BD114,INSTRUCTION!$D$2:$E$18,2,FALSE),"")</f>
        <v/>
      </c>
      <c r="BF114" s="15" t="str">
        <f t="shared" si="50"/>
        <v/>
      </c>
      <c r="BG114" s="15" t="str">
        <f>IFERROR(VLOOKUP($G114,TAB!$J:$BB,MATCH($BD114,TAB!$1:$1,0)-9,FALSE),"")</f>
        <v/>
      </c>
      <c r="BH114" s="15" t="str">
        <f>IF(BG114="AB",IFERROR(VLOOKUP($G114,TAB!$J:$BB,MATCH($BD114,TAB!$1:$1,0)-8,FALSE),""),"NA")</f>
        <v>NA</v>
      </c>
      <c r="BI114" s="15" t="str">
        <f>IFERROR(VLOOKUP($G114,TAB!$J:$BB,MATCH($BD114,TAB!$1:$1,0)-7,FALSE),"")</f>
        <v/>
      </c>
      <c r="BJ114" s="15" t="str">
        <f>IFERROR(VLOOKUP($G114,TAB!$J:$BB,MATCH($BD114,TAB!$1:$1,0)-6,FALSE),"")</f>
        <v/>
      </c>
      <c r="BK114" s="15" t="str">
        <f t="shared" si="51"/>
        <v/>
      </c>
      <c r="BL114" s="14" t="str">
        <f>IFERROR(VLOOKUP(BK114,INSTRUCTION!$I$1:$J$101,2),"")</f>
        <v/>
      </c>
      <c r="BM114" s="15" t="str">
        <f t="shared" si="70"/>
        <v/>
      </c>
      <c r="BN114" s="15" t="str">
        <f t="shared" si="52"/>
        <v/>
      </c>
      <c r="BO114" s="15" t="str">
        <f>IFERROR(SUMPRODUCT(LARGE((J114,S114,AC114,AM114,AW114,BG114),{1,2,3,4,5})),"")</f>
        <v/>
      </c>
      <c r="BP114" s="15" t="str">
        <f>IFERROR(SUMPRODUCT(LARGE((K114,U114,AE114,AO114,AY114,BI114),{1,2,3,4,5})),"")</f>
        <v/>
      </c>
      <c r="BQ114" s="15" t="str">
        <f>IF(BP114=0,"N.A.",IFERROR(SUMPRODUCT(LARGE((N114,W114,AG114,AQ114,BA114,BK114),{1,2,3,4,5})),""))</f>
        <v/>
      </c>
      <c r="BR114" s="15" t="str">
        <f t="shared" si="53"/>
        <v/>
      </c>
      <c r="BS114" s="15" t="str">
        <f t="shared" si="54"/>
        <v/>
      </c>
      <c r="BT114" s="15" t="str">
        <f t="shared" si="55"/>
        <v>N.A.</v>
      </c>
      <c r="BU114" s="15" t="str">
        <f t="shared" si="56"/>
        <v>N.A.</v>
      </c>
      <c r="BV114" s="15" t="str">
        <f t="shared" si="57"/>
        <v>N.A.</v>
      </c>
      <c r="BW114" s="34" t="str">
        <f t="shared" si="58"/>
        <v>N.A.</v>
      </c>
      <c r="BX114" s="15" t="str">
        <f t="shared" si="59"/>
        <v>N.A.</v>
      </c>
      <c r="BY114" s="15" t="str">
        <f t="shared" si="60"/>
        <v>N.A.</v>
      </c>
      <c r="BZ114" s="15" t="str">
        <f t="shared" si="63"/>
        <v>FAILED</v>
      </c>
      <c r="CA114" s="20" t="str">
        <f t="shared" si="61"/>
        <v/>
      </c>
      <c r="CB114" s="16">
        <f t="shared" si="62"/>
        <v>0</v>
      </c>
    </row>
    <row r="115" spans="1:80" x14ac:dyDescent="0.3">
      <c r="A115" s="49">
        <v>113</v>
      </c>
      <c r="B115" s="15">
        <f>TAB!A115</f>
        <v>0</v>
      </c>
      <c r="C115" s="15">
        <f>TAB!B115</f>
        <v>0</v>
      </c>
      <c r="D115" s="14" t="str">
        <f>IF(C115=0,"",TAB!C115)</f>
        <v/>
      </c>
      <c r="E115" s="14" t="str">
        <f>IF(C115=0,"",TAB!D115)</f>
        <v/>
      </c>
      <c r="F115" s="36" t="str">
        <f>IF(C115=0,"",TAB!E115)</f>
        <v/>
      </c>
      <c r="G115" s="14" t="str">
        <f>IF(C115=0,"",TAB!J115)</f>
        <v/>
      </c>
      <c r="H115" s="15" t="str">
        <f t="shared" si="39"/>
        <v/>
      </c>
      <c r="I115" s="15" t="str">
        <f t="shared" si="64"/>
        <v/>
      </c>
      <c r="J115" s="15" t="str">
        <f>IFERROR(VLOOKUP($G115,TAB!$J:$BB,2,FALSE),"")</f>
        <v/>
      </c>
      <c r="K115" s="15" t="str">
        <f>IF(J115="AB",IFERROR(VLOOKUP($G115,TAB!$J:$BB,3,FALSE),""),"NA")</f>
        <v>NA</v>
      </c>
      <c r="L115" s="15" t="str">
        <f>IFERROR(VLOOKUP($G115,TAB!$J:$BB,4,FALSE),"")</f>
        <v/>
      </c>
      <c r="M115" s="15" t="str">
        <f>IFERROR(VLOOKUP($G115,TAB!$J:$BB,5,FALSE),"")</f>
        <v/>
      </c>
      <c r="N115" s="15" t="str">
        <f t="shared" si="40"/>
        <v/>
      </c>
      <c r="O115" s="14" t="str">
        <f>IFERROR(VLOOKUP(N115,INSTRUCTION!$I$1:$J$101,2),"")</f>
        <v/>
      </c>
      <c r="P115" s="15" t="str">
        <f t="shared" si="65"/>
        <v/>
      </c>
      <c r="Q115" s="15" t="str">
        <f t="shared" si="41"/>
        <v/>
      </c>
      <c r="R115" s="15" t="str">
        <f t="shared" si="42"/>
        <v/>
      </c>
      <c r="S115" s="15" t="str">
        <f>IFERROR(VLOOKUP($G115,TAB!$J:$BB,6,FALSE),"")</f>
        <v/>
      </c>
      <c r="T115" s="15" t="str">
        <f>IF(S115="AB",IFERROR(VLOOKUP($G115,TAB!$J:$BB,7,FALSE),""),"NA")</f>
        <v>NA</v>
      </c>
      <c r="U115" s="15" t="str">
        <f>IFERROR(VLOOKUP($G115,TAB!$J:$BB,8,FALSE),"")</f>
        <v/>
      </c>
      <c r="V115" s="15" t="str">
        <f>IFERROR(VLOOKUP($G115,TAB!$J:$BB,9,FALSE),"")</f>
        <v/>
      </c>
      <c r="W115" s="15" t="str">
        <f t="shared" si="43"/>
        <v/>
      </c>
      <c r="X115" s="14" t="str">
        <f>IFERROR(VLOOKUP(W115,INSTRUCTION!$I$1:$J$101,2),"")</f>
        <v/>
      </c>
      <c r="Y115" s="15" t="str">
        <f t="shared" si="66"/>
        <v/>
      </c>
      <c r="Z115" s="14" t="str">
        <f>IF(C115=0,"",TAB!F115)</f>
        <v/>
      </c>
      <c r="AA115" s="15" t="str">
        <f>IFERROR(VLOOKUP(Z115,INSTRUCTION!$D$2:$E$18,2,FALSE),"")</f>
        <v/>
      </c>
      <c r="AB115" s="15" t="str">
        <f t="shared" si="44"/>
        <v/>
      </c>
      <c r="AC115" s="15" t="str">
        <f>IFERROR(VLOOKUP($G115,TAB!$J:$BB,MATCH($Z115,TAB!$1:$1,0)-9,FALSE),"")</f>
        <v/>
      </c>
      <c r="AD115" s="15" t="str">
        <f>IF(AC115="AB",IFERROR(VLOOKUP($G115,TAB!$J:$BB,MATCH($Z115,TAB!$1:$1,0)-8,FALSE),""),"NA")</f>
        <v>NA</v>
      </c>
      <c r="AE115" s="15" t="str">
        <f>IFERROR(VLOOKUP($G115,TAB!$J:$BB,MATCH($Z115,TAB!$1:$1,0)-7,FALSE),"")</f>
        <v/>
      </c>
      <c r="AF115" s="15" t="str">
        <f>IFERROR(VLOOKUP($G115,TAB!$J:$BB,MATCH($Z115,TAB!$1:$1,0)-6,FALSE),"")</f>
        <v/>
      </c>
      <c r="AG115" s="15" t="str">
        <f t="shared" si="45"/>
        <v/>
      </c>
      <c r="AH115" s="14" t="str">
        <f>IFERROR(VLOOKUP(AG115,INSTRUCTION!$I$1:$J$101,2),"")</f>
        <v/>
      </c>
      <c r="AI115" s="15" t="str">
        <f t="shared" si="67"/>
        <v/>
      </c>
      <c r="AJ115" s="15" t="str">
        <f>IF(C115=0,"",TAB!G115)</f>
        <v/>
      </c>
      <c r="AK115" s="15" t="str">
        <f>IFERROR(VLOOKUP(AJ115,INSTRUCTION!$D$2:$E$18,2,FALSE),"")</f>
        <v/>
      </c>
      <c r="AL115" s="15" t="str">
        <f t="shared" si="46"/>
        <v/>
      </c>
      <c r="AM115" s="15" t="str">
        <f>IFERROR(VLOOKUP($G115,TAB!$J:$BB,MATCH($AJ115,TAB!$1:$1,0)-9,FALSE),"")</f>
        <v/>
      </c>
      <c r="AN115" s="15" t="str">
        <f>IF(AM115="AB",IFERROR(VLOOKUP($G115,TAB!$J:$BB,MATCH($AJ115,TAB!$1:$1,0)-8,FALSE),""),"NA")</f>
        <v>NA</v>
      </c>
      <c r="AO115" s="15" t="str">
        <f>IFERROR(VLOOKUP($G115,TAB!$J:$BB,MATCH($AJ115,TAB!$1:$1,0)-7,FALSE),"")</f>
        <v/>
      </c>
      <c r="AP115" s="15" t="str">
        <f>IFERROR(VLOOKUP($G115,TAB!$J:$BB,MATCH($AJ115,TAB!$1:$1,0)-6,FALSE),"")</f>
        <v/>
      </c>
      <c r="AQ115" s="15" t="str">
        <f t="shared" si="47"/>
        <v/>
      </c>
      <c r="AR115" s="14" t="str">
        <f>IFERROR(VLOOKUP(AQ115,INSTRUCTION!$I$1:$J$101,2),"")</f>
        <v/>
      </c>
      <c r="AS115" s="15" t="str">
        <f t="shared" si="68"/>
        <v/>
      </c>
      <c r="AT115" s="15" t="str">
        <f>IF(C115=0,"",TAB!H115)</f>
        <v/>
      </c>
      <c r="AU115" s="15" t="str">
        <f>IFERROR(VLOOKUP(AT115,INSTRUCTION!$D$2:$E$18,2,FALSE),"")</f>
        <v/>
      </c>
      <c r="AV115" s="15" t="str">
        <f t="shared" si="48"/>
        <v/>
      </c>
      <c r="AW115" s="15" t="str">
        <f>IFERROR(VLOOKUP($G115,TAB!$J:$BB,MATCH($AT115,TAB!$1:$1,0)-9,FALSE),"")</f>
        <v/>
      </c>
      <c r="AX115" s="15" t="str">
        <f>IF(AW115="AB",IFERROR(VLOOKUP($G115,TAB!$J:$BB,MATCH($AT115,TAB!$1:$1,0)-8,FALSE),""),"NA")</f>
        <v>NA</v>
      </c>
      <c r="AY115" s="15" t="str">
        <f>IFERROR(VLOOKUP($G115,TAB!$J:$BB,MATCH($AT115,TAB!$1:$1,0)-7,FALSE),"")</f>
        <v/>
      </c>
      <c r="AZ115" s="15" t="str">
        <f>IFERROR(VLOOKUP($G115,TAB!$J:$BB,MATCH($AT115,TAB!$1:$1,0)-6,FALSE),"")</f>
        <v/>
      </c>
      <c r="BA115" s="15" t="str">
        <f t="shared" si="49"/>
        <v/>
      </c>
      <c r="BB115" s="14" t="str">
        <f>IFERROR(VLOOKUP(BA115,INSTRUCTION!$I$1:$J$101,2),"")</f>
        <v/>
      </c>
      <c r="BC115" s="15" t="str">
        <f t="shared" si="69"/>
        <v/>
      </c>
      <c r="BD115" s="15" t="str">
        <f>IF(C115=0,"",TAB!I115)</f>
        <v/>
      </c>
      <c r="BE115" s="15" t="str">
        <f>IFERROR(VLOOKUP(BD115,INSTRUCTION!$D$2:$E$18,2,FALSE),"")</f>
        <v/>
      </c>
      <c r="BF115" s="15" t="str">
        <f t="shared" si="50"/>
        <v/>
      </c>
      <c r="BG115" s="15" t="str">
        <f>IFERROR(VLOOKUP($G115,TAB!$J:$BB,MATCH($BD115,TAB!$1:$1,0)-9,FALSE),"")</f>
        <v/>
      </c>
      <c r="BH115" s="15" t="str">
        <f>IF(BG115="AB",IFERROR(VLOOKUP($G115,TAB!$J:$BB,MATCH($BD115,TAB!$1:$1,0)-8,FALSE),""),"NA")</f>
        <v>NA</v>
      </c>
      <c r="BI115" s="15" t="str">
        <f>IFERROR(VLOOKUP($G115,TAB!$J:$BB,MATCH($BD115,TAB!$1:$1,0)-7,FALSE),"")</f>
        <v/>
      </c>
      <c r="BJ115" s="15" t="str">
        <f>IFERROR(VLOOKUP($G115,TAB!$J:$BB,MATCH($BD115,TAB!$1:$1,0)-6,FALSE),"")</f>
        <v/>
      </c>
      <c r="BK115" s="15" t="str">
        <f t="shared" si="51"/>
        <v/>
      </c>
      <c r="BL115" s="14" t="str">
        <f>IFERROR(VLOOKUP(BK115,INSTRUCTION!$I$1:$J$101,2),"")</f>
        <v/>
      </c>
      <c r="BM115" s="15" t="str">
        <f t="shared" si="70"/>
        <v/>
      </c>
      <c r="BN115" s="15" t="str">
        <f t="shared" si="52"/>
        <v/>
      </c>
      <c r="BO115" s="15" t="str">
        <f>IFERROR(SUMPRODUCT(LARGE((J115,S115,AC115,AM115,AW115,BG115),{1,2,3,4,5})),"")</f>
        <v/>
      </c>
      <c r="BP115" s="15" t="str">
        <f>IFERROR(SUMPRODUCT(LARGE((K115,U115,AE115,AO115,AY115,BI115),{1,2,3,4,5})),"")</f>
        <v/>
      </c>
      <c r="BQ115" s="15" t="str">
        <f>IF(BP115=0,"N.A.",IFERROR(SUMPRODUCT(LARGE((N115,W115,AG115,AQ115,BA115,BK115),{1,2,3,4,5})),""))</f>
        <v/>
      </c>
      <c r="BR115" s="15" t="str">
        <f t="shared" si="53"/>
        <v/>
      </c>
      <c r="BS115" s="15" t="str">
        <f t="shared" si="54"/>
        <v/>
      </c>
      <c r="BT115" s="15" t="str">
        <f t="shared" si="55"/>
        <v>N.A.</v>
      </c>
      <c r="BU115" s="15" t="str">
        <f t="shared" si="56"/>
        <v>N.A.</v>
      </c>
      <c r="BV115" s="15" t="str">
        <f t="shared" si="57"/>
        <v>N.A.</v>
      </c>
      <c r="BW115" s="34" t="str">
        <f t="shared" si="58"/>
        <v>N.A.</v>
      </c>
      <c r="BX115" s="15" t="str">
        <f t="shared" si="59"/>
        <v>N.A.</v>
      </c>
      <c r="BY115" s="15" t="str">
        <f t="shared" si="60"/>
        <v>N.A.</v>
      </c>
      <c r="BZ115" s="15" t="str">
        <f t="shared" si="63"/>
        <v>FAILED</v>
      </c>
      <c r="CA115" s="20" t="str">
        <f t="shared" si="61"/>
        <v/>
      </c>
      <c r="CB115" s="16">
        <f t="shared" si="62"/>
        <v>0</v>
      </c>
    </row>
    <row r="116" spans="1:80" x14ac:dyDescent="0.3">
      <c r="A116" s="49">
        <v>114</v>
      </c>
      <c r="B116" s="15">
        <f>TAB!A116</f>
        <v>0</v>
      </c>
      <c r="C116" s="15">
        <f>TAB!B116</f>
        <v>0</v>
      </c>
      <c r="D116" s="14" t="str">
        <f>IF(C116=0,"",TAB!C116)</f>
        <v/>
      </c>
      <c r="E116" s="14" t="str">
        <f>IF(C116=0,"",TAB!D116)</f>
        <v/>
      </c>
      <c r="F116" s="36" t="str">
        <f>IF(C116=0,"",TAB!E116)</f>
        <v/>
      </c>
      <c r="G116" s="14" t="str">
        <f>IF(C116=0,"",TAB!J116)</f>
        <v/>
      </c>
      <c r="H116" s="15" t="str">
        <f t="shared" si="39"/>
        <v/>
      </c>
      <c r="I116" s="15" t="str">
        <f t="shared" si="64"/>
        <v/>
      </c>
      <c r="J116" s="15" t="str">
        <f>IFERROR(VLOOKUP($G116,TAB!$J:$BB,2,FALSE),"")</f>
        <v/>
      </c>
      <c r="K116" s="15" t="str">
        <f>IF(J116="AB",IFERROR(VLOOKUP($G116,TAB!$J:$BB,3,FALSE),""),"NA")</f>
        <v>NA</v>
      </c>
      <c r="L116" s="15" t="str">
        <f>IFERROR(VLOOKUP($G116,TAB!$J:$BB,4,FALSE),"")</f>
        <v/>
      </c>
      <c r="M116" s="15" t="str">
        <f>IFERROR(VLOOKUP($G116,TAB!$J:$BB,5,FALSE),"")</f>
        <v/>
      </c>
      <c r="N116" s="15" t="str">
        <f t="shared" si="40"/>
        <v/>
      </c>
      <c r="O116" s="14" t="str">
        <f>IFERROR(VLOOKUP(N116,INSTRUCTION!$I$1:$J$101,2),"")</f>
        <v/>
      </c>
      <c r="P116" s="15" t="str">
        <f t="shared" si="65"/>
        <v/>
      </c>
      <c r="Q116" s="15" t="str">
        <f t="shared" si="41"/>
        <v/>
      </c>
      <c r="R116" s="15" t="str">
        <f t="shared" si="42"/>
        <v/>
      </c>
      <c r="S116" s="15" t="str">
        <f>IFERROR(VLOOKUP($G116,TAB!$J:$BB,6,FALSE),"")</f>
        <v/>
      </c>
      <c r="T116" s="15" t="str">
        <f>IF(S116="AB",IFERROR(VLOOKUP($G116,TAB!$J:$BB,7,FALSE),""),"NA")</f>
        <v>NA</v>
      </c>
      <c r="U116" s="15" t="str">
        <f>IFERROR(VLOOKUP($G116,TAB!$J:$BB,8,FALSE),"")</f>
        <v/>
      </c>
      <c r="V116" s="15" t="str">
        <f>IFERROR(VLOOKUP($G116,TAB!$J:$BB,9,FALSE),"")</f>
        <v/>
      </c>
      <c r="W116" s="15" t="str">
        <f t="shared" si="43"/>
        <v/>
      </c>
      <c r="X116" s="14" t="str">
        <f>IFERROR(VLOOKUP(W116,INSTRUCTION!$I$1:$J$101,2),"")</f>
        <v/>
      </c>
      <c r="Y116" s="15" t="str">
        <f t="shared" si="66"/>
        <v/>
      </c>
      <c r="Z116" s="14" t="str">
        <f>IF(C116=0,"",TAB!F116)</f>
        <v/>
      </c>
      <c r="AA116" s="15" t="str">
        <f>IFERROR(VLOOKUP(Z116,INSTRUCTION!$D$2:$E$18,2,FALSE),"")</f>
        <v/>
      </c>
      <c r="AB116" s="15" t="str">
        <f t="shared" si="44"/>
        <v/>
      </c>
      <c r="AC116" s="15" t="str">
        <f>IFERROR(VLOOKUP($G116,TAB!$J:$BB,MATCH($Z116,TAB!$1:$1,0)-9,FALSE),"")</f>
        <v/>
      </c>
      <c r="AD116" s="15" t="str">
        <f>IF(AC116="AB",IFERROR(VLOOKUP($G116,TAB!$J:$BB,MATCH($Z116,TAB!$1:$1,0)-8,FALSE),""),"NA")</f>
        <v>NA</v>
      </c>
      <c r="AE116" s="15" t="str">
        <f>IFERROR(VLOOKUP($G116,TAB!$J:$BB,MATCH($Z116,TAB!$1:$1,0)-7,FALSE),"")</f>
        <v/>
      </c>
      <c r="AF116" s="15" t="str">
        <f>IFERROR(VLOOKUP($G116,TAB!$J:$BB,MATCH($Z116,TAB!$1:$1,0)-6,FALSE),"")</f>
        <v/>
      </c>
      <c r="AG116" s="15" t="str">
        <f t="shared" si="45"/>
        <v/>
      </c>
      <c r="AH116" s="14" t="str">
        <f>IFERROR(VLOOKUP(AG116,INSTRUCTION!$I$1:$J$101,2),"")</f>
        <v/>
      </c>
      <c r="AI116" s="15" t="str">
        <f t="shared" si="67"/>
        <v/>
      </c>
      <c r="AJ116" s="15" t="str">
        <f>IF(C116=0,"",TAB!G116)</f>
        <v/>
      </c>
      <c r="AK116" s="15" t="str">
        <f>IFERROR(VLOOKUP(AJ116,INSTRUCTION!$D$2:$E$18,2,FALSE),"")</f>
        <v/>
      </c>
      <c r="AL116" s="15" t="str">
        <f t="shared" si="46"/>
        <v/>
      </c>
      <c r="AM116" s="15" t="str">
        <f>IFERROR(VLOOKUP($G116,TAB!$J:$BB,MATCH($AJ116,TAB!$1:$1,0)-9,FALSE),"")</f>
        <v/>
      </c>
      <c r="AN116" s="15" t="str">
        <f>IF(AM116="AB",IFERROR(VLOOKUP($G116,TAB!$J:$BB,MATCH($AJ116,TAB!$1:$1,0)-8,FALSE),""),"NA")</f>
        <v>NA</v>
      </c>
      <c r="AO116" s="15" t="str">
        <f>IFERROR(VLOOKUP($G116,TAB!$J:$BB,MATCH($AJ116,TAB!$1:$1,0)-7,FALSE),"")</f>
        <v/>
      </c>
      <c r="AP116" s="15" t="str">
        <f>IFERROR(VLOOKUP($G116,TAB!$J:$BB,MATCH($AJ116,TAB!$1:$1,0)-6,FALSE),"")</f>
        <v/>
      </c>
      <c r="AQ116" s="15" t="str">
        <f t="shared" si="47"/>
        <v/>
      </c>
      <c r="AR116" s="14" t="str">
        <f>IFERROR(VLOOKUP(AQ116,INSTRUCTION!$I$1:$J$101,2),"")</f>
        <v/>
      </c>
      <c r="AS116" s="15" t="str">
        <f t="shared" si="68"/>
        <v/>
      </c>
      <c r="AT116" s="15" t="str">
        <f>IF(C116=0,"",TAB!H116)</f>
        <v/>
      </c>
      <c r="AU116" s="15" t="str">
        <f>IFERROR(VLOOKUP(AT116,INSTRUCTION!$D$2:$E$18,2,FALSE),"")</f>
        <v/>
      </c>
      <c r="AV116" s="15" t="str">
        <f t="shared" si="48"/>
        <v/>
      </c>
      <c r="AW116" s="15" t="str">
        <f>IFERROR(VLOOKUP($G116,TAB!$J:$BB,MATCH($AT116,TAB!$1:$1,0)-9,FALSE),"")</f>
        <v/>
      </c>
      <c r="AX116" s="15" t="str">
        <f>IF(AW116="AB",IFERROR(VLOOKUP($G116,TAB!$J:$BB,MATCH($AT116,TAB!$1:$1,0)-8,FALSE),""),"NA")</f>
        <v>NA</v>
      </c>
      <c r="AY116" s="15" t="str">
        <f>IFERROR(VLOOKUP($G116,TAB!$J:$BB,MATCH($AT116,TAB!$1:$1,0)-7,FALSE),"")</f>
        <v/>
      </c>
      <c r="AZ116" s="15" t="str">
        <f>IFERROR(VLOOKUP($G116,TAB!$J:$BB,MATCH($AT116,TAB!$1:$1,0)-6,FALSE),"")</f>
        <v/>
      </c>
      <c r="BA116" s="15" t="str">
        <f t="shared" si="49"/>
        <v/>
      </c>
      <c r="BB116" s="14" t="str">
        <f>IFERROR(VLOOKUP(BA116,INSTRUCTION!$I$1:$J$101,2),"")</f>
        <v/>
      </c>
      <c r="BC116" s="15" t="str">
        <f t="shared" si="69"/>
        <v/>
      </c>
      <c r="BD116" s="15" t="str">
        <f>IF(C116=0,"",TAB!I116)</f>
        <v/>
      </c>
      <c r="BE116" s="15" t="str">
        <f>IFERROR(VLOOKUP(BD116,INSTRUCTION!$D$2:$E$18,2,FALSE),"")</f>
        <v/>
      </c>
      <c r="BF116" s="15" t="str">
        <f t="shared" si="50"/>
        <v/>
      </c>
      <c r="BG116" s="15" t="str">
        <f>IFERROR(VLOOKUP($G116,TAB!$J:$BB,MATCH($BD116,TAB!$1:$1,0)-9,FALSE),"")</f>
        <v/>
      </c>
      <c r="BH116" s="15" t="str">
        <f>IF(BG116="AB",IFERROR(VLOOKUP($G116,TAB!$J:$BB,MATCH($BD116,TAB!$1:$1,0)-8,FALSE),""),"NA")</f>
        <v>NA</v>
      </c>
      <c r="BI116" s="15" t="str">
        <f>IFERROR(VLOOKUP($G116,TAB!$J:$BB,MATCH($BD116,TAB!$1:$1,0)-7,FALSE),"")</f>
        <v/>
      </c>
      <c r="BJ116" s="15" t="str">
        <f>IFERROR(VLOOKUP($G116,TAB!$J:$BB,MATCH($BD116,TAB!$1:$1,0)-6,FALSE),"")</f>
        <v/>
      </c>
      <c r="BK116" s="15" t="str">
        <f t="shared" si="51"/>
        <v/>
      </c>
      <c r="BL116" s="14" t="str">
        <f>IFERROR(VLOOKUP(BK116,INSTRUCTION!$I$1:$J$101,2),"")</f>
        <v/>
      </c>
      <c r="BM116" s="15" t="str">
        <f t="shared" si="70"/>
        <v/>
      </c>
      <c r="BN116" s="15" t="str">
        <f t="shared" si="52"/>
        <v/>
      </c>
      <c r="BO116" s="15" t="str">
        <f>IFERROR(SUMPRODUCT(LARGE((J116,S116,AC116,AM116,AW116,BG116),{1,2,3,4,5})),"")</f>
        <v/>
      </c>
      <c r="BP116" s="15" t="str">
        <f>IFERROR(SUMPRODUCT(LARGE((K116,U116,AE116,AO116,AY116,BI116),{1,2,3,4,5})),"")</f>
        <v/>
      </c>
      <c r="BQ116" s="15" t="str">
        <f>IF(BP116=0,"N.A.",IFERROR(SUMPRODUCT(LARGE((N116,W116,AG116,AQ116,BA116,BK116),{1,2,3,4,5})),""))</f>
        <v/>
      </c>
      <c r="BR116" s="15" t="str">
        <f t="shared" si="53"/>
        <v/>
      </c>
      <c r="BS116" s="15" t="str">
        <f t="shared" si="54"/>
        <v/>
      </c>
      <c r="BT116" s="15" t="str">
        <f t="shared" si="55"/>
        <v>N.A.</v>
      </c>
      <c r="BU116" s="15" t="str">
        <f t="shared" si="56"/>
        <v>N.A.</v>
      </c>
      <c r="BV116" s="15" t="str">
        <f t="shared" si="57"/>
        <v>N.A.</v>
      </c>
      <c r="BW116" s="34" t="str">
        <f t="shared" si="58"/>
        <v>N.A.</v>
      </c>
      <c r="BX116" s="15" t="str">
        <f t="shared" si="59"/>
        <v>N.A.</v>
      </c>
      <c r="BY116" s="15" t="str">
        <f t="shared" si="60"/>
        <v>N.A.</v>
      </c>
      <c r="BZ116" s="15" t="str">
        <f t="shared" si="63"/>
        <v>FAILED</v>
      </c>
      <c r="CA116" s="20" t="str">
        <f t="shared" si="61"/>
        <v/>
      </c>
      <c r="CB116" s="16">
        <f t="shared" si="62"/>
        <v>0</v>
      </c>
    </row>
    <row r="117" spans="1:80" x14ac:dyDescent="0.3">
      <c r="A117" s="49">
        <v>115</v>
      </c>
      <c r="B117" s="15">
        <f>TAB!A117</f>
        <v>0</v>
      </c>
      <c r="C117" s="15">
        <f>TAB!B117</f>
        <v>0</v>
      </c>
      <c r="D117" s="14" t="str">
        <f>IF(C117=0,"",TAB!C117)</f>
        <v/>
      </c>
      <c r="E117" s="14" t="str">
        <f>IF(C117=0,"",TAB!D117)</f>
        <v/>
      </c>
      <c r="F117" s="36" t="str">
        <f>IF(C117=0,"",TAB!E117)</f>
        <v/>
      </c>
      <c r="G117" s="14" t="str">
        <f>IF(C117=0,"",TAB!J117)</f>
        <v/>
      </c>
      <c r="H117" s="15" t="str">
        <f t="shared" si="39"/>
        <v/>
      </c>
      <c r="I117" s="15" t="str">
        <f t="shared" si="64"/>
        <v/>
      </c>
      <c r="J117" s="15" t="str">
        <f>IFERROR(VLOOKUP($G117,TAB!$J:$BB,2,FALSE),"")</f>
        <v/>
      </c>
      <c r="K117" s="15" t="str">
        <f>IF(J117="AB",IFERROR(VLOOKUP($G117,TAB!$J:$BB,3,FALSE),""),"NA")</f>
        <v>NA</v>
      </c>
      <c r="L117" s="15" t="str">
        <f>IFERROR(VLOOKUP($G117,TAB!$J:$BB,4,FALSE),"")</f>
        <v/>
      </c>
      <c r="M117" s="15" t="str">
        <f>IFERROR(VLOOKUP($G117,TAB!$J:$BB,5,FALSE),"")</f>
        <v/>
      </c>
      <c r="N117" s="15" t="str">
        <f t="shared" si="40"/>
        <v/>
      </c>
      <c r="O117" s="14" t="str">
        <f>IFERROR(VLOOKUP(N117,INSTRUCTION!$I$1:$J$101,2),"")</f>
        <v/>
      </c>
      <c r="P117" s="15" t="str">
        <f t="shared" si="65"/>
        <v/>
      </c>
      <c r="Q117" s="15" t="str">
        <f t="shared" si="41"/>
        <v/>
      </c>
      <c r="R117" s="15" t="str">
        <f t="shared" si="42"/>
        <v/>
      </c>
      <c r="S117" s="15" t="str">
        <f>IFERROR(VLOOKUP($G117,TAB!$J:$BB,6,FALSE),"")</f>
        <v/>
      </c>
      <c r="T117" s="15" t="str">
        <f>IF(S117="AB",IFERROR(VLOOKUP($G117,TAB!$J:$BB,7,FALSE),""),"NA")</f>
        <v>NA</v>
      </c>
      <c r="U117" s="15" t="str">
        <f>IFERROR(VLOOKUP($G117,TAB!$J:$BB,8,FALSE),"")</f>
        <v/>
      </c>
      <c r="V117" s="15" t="str">
        <f>IFERROR(VLOOKUP($G117,TAB!$J:$BB,9,FALSE),"")</f>
        <v/>
      </c>
      <c r="W117" s="15" t="str">
        <f t="shared" si="43"/>
        <v/>
      </c>
      <c r="X117" s="14" t="str">
        <f>IFERROR(VLOOKUP(W117,INSTRUCTION!$I$1:$J$101,2),"")</f>
        <v/>
      </c>
      <c r="Y117" s="15" t="str">
        <f t="shared" si="66"/>
        <v/>
      </c>
      <c r="Z117" s="14" t="str">
        <f>IF(C117=0,"",TAB!F117)</f>
        <v/>
      </c>
      <c r="AA117" s="15" t="str">
        <f>IFERROR(VLOOKUP(Z117,INSTRUCTION!$D$2:$E$18,2,FALSE),"")</f>
        <v/>
      </c>
      <c r="AB117" s="15" t="str">
        <f t="shared" si="44"/>
        <v/>
      </c>
      <c r="AC117" s="15" t="str">
        <f>IFERROR(VLOOKUP($G117,TAB!$J:$BB,MATCH($Z117,TAB!$1:$1,0)-9,FALSE),"")</f>
        <v/>
      </c>
      <c r="AD117" s="15" t="str">
        <f>IF(AC117="AB",IFERROR(VLOOKUP($G117,TAB!$J:$BB,MATCH($Z117,TAB!$1:$1,0)-8,FALSE),""),"NA")</f>
        <v>NA</v>
      </c>
      <c r="AE117" s="15" t="str">
        <f>IFERROR(VLOOKUP($G117,TAB!$J:$BB,MATCH($Z117,TAB!$1:$1,0)-7,FALSE),"")</f>
        <v/>
      </c>
      <c r="AF117" s="15" t="str">
        <f>IFERROR(VLOOKUP($G117,TAB!$J:$BB,MATCH($Z117,TAB!$1:$1,0)-6,FALSE),"")</f>
        <v/>
      </c>
      <c r="AG117" s="15" t="str">
        <f t="shared" si="45"/>
        <v/>
      </c>
      <c r="AH117" s="14" t="str">
        <f>IFERROR(VLOOKUP(AG117,INSTRUCTION!$I$1:$J$101,2),"")</f>
        <v/>
      </c>
      <c r="AI117" s="15" t="str">
        <f t="shared" si="67"/>
        <v/>
      </c>
      <c r="AJ117" s="15" t="str">
        <f>IF(C117=0,"",TAB!G117)</f>
        <v/>
      </c>
      <c r="AK117" s="15" t="str">
        <f>IFERROR(VLOOKUP(AJ117,INSTRUCTION!$D$2:$E$18,2,FALSE),"")</f>
        <v/>
      </c>
      <c r="AL117" s="15" t="str">
        <f t="shared" si="46"/>
        <v/>
      </c>
      <c r="AM117" s="15" t="str">
        <f>IFERROR(VLOOKUP($G117,TAB!$J:$BB,MATCH($AJ117,TAB!$1:$1,0)-9,FALSE),"")</f>
        <v/>
      </c>
      <c r="AN117" s="15" t="str">
        <f>IF(AM117="AB",IFERROR(VLOOKUP($G117,TAB!$J:$BB,MATCH($AJ117,TAB!$1:$1,0)-8,FALSE),""),"NA")</f>
        <v>NA</v>
      </c>
      <c r="AO117" s="15" t="str">
        <f>IFERROR(VLOOKUP($G117,TAB!$J:$BB,MATCH($AJ117,TAB!$1:$1,0)-7,FALSE),"")</f>
        <v/>
      </c>
      <c r="AP117" s="15" t="str">
        <f>IFERROR(VLOOKUP($G117,TAB!$J:$BB,MATCH($AJ117,TAB!$1:$1,0)-6,FALSE),"")</f>
        <v/>
      </c>
      <c r="AQ117" s="15" t="str">
        <f t="shared" si="47"/>
        <v/>
      </c>
      <c r="AR117" s="14" t="str">
        <f>IFERROR(VLOOKUP(AQ117,INSTRUCTION!$I$1:$J$101,2),"")</f>
        <v/>
      </c>
      <c r="AS117" s="15" t="str">
        <f t="shared" si="68"/>
        <v/>
      </c>
      <c r="AT117" s="15" t="str">
        <f>IF(C117=0,"",TAB!H117)</f>
        <v/>
      </c>
      <c r="AU117" s="15" t="str">
        <f>IFERROR(VLOOKUP(AT117,INSTRUCTION!$D$2:$E$18,2,FALSE),"")</f>
        <v/>
      </c>
      <c r="AV117" s="15" t="str">
        <f t="shared" si="48"/>
        <v/>
      </c>
      <c r="AW117" s="15" t="str">
        <f>IFERROR(VLOOKUP($G117,TAB!$J:$BB,MATCH($AT117,TAB!$1:$1,0)-9,FALSE),"")</f>
        <v/>
      </c>
      <c r="AX117" s="15" t="str">
        <f>IF(AW117="AB",IFERROR(VLOOKUP($G117,TAB!$J:$BB,MATCH($AT117,TAB!$1:$1,0)-8,FALSE),""),"NA")</f>
        <v>NA</v>
      </c>
      <c r="AY117" s="15" t="str">
        <f>IFERROR(VLOOKUP($G117,TAB!$J:$BB,MATCH($AT117,TAB!$1:$1,0)-7,FALSE),"")</f>
        <v/>
      </c>
      <c r="AZ117" s="15" t="str">
        <f>IFERROR(VLOOKUP($G117,TAB!$J:$BB,MATCH($AT117,TAB!$1:$1,0)-6,FALSE),"")</f>
        <v/>
      </c>
      <c r="BA117" s="15" t="str">
        <f t="shared" si="49"/>
        <v/>
      </c>
      <c r="BB117" s="14" t="str">
        <f>IFERROR(VLOOKUP(BA117,INSTRUCTION!$I$1:$J$101,2),"")</f>
        <v/>
      </c>
      <c r="BC117" s="15" t="str">
        <f t="shared" si="69"/>
        <v/>
      </c>
      <c r="BD117" s="15" t="str">
        <f>IF(C117=0,"",TAB!I117)</f>
        <v/>
      </c>
      <c r="BE117" s="15" t="str">
        <f>IFERROR(VLOOKUP(BD117,INSTRUCTION!$D$2:$E$18,2,FALSE),"")</f>
        <v/>
      </c>
      <c r="BF117" s="15" t="str">
        <f t="shared" si="50"/>
        <v/>
      </c>
      <c r="BG117" s="15" t="str">
        <f>IFERROR(VLOOKUP($G117,TAB!$J:$BB,MATCH($BD117,TAB!$1:$1,0)-9,FALSE),"")</f>
        <v/>
      </c>
      <c r="BH117" s="15" t="str">
        <f>IF(BG117="AB",IFERROR(VLOOKUP($G117,TAB!$J:$BB,MATCH($BD117,TAB!$1:$1,0)-8,FALSE),""),"NA")</f>
        <v>NA</v>
      </c>
      <c r="BI117" s="15" t="str">
        <f>IFERROR(VLOOKUP($G117,TAB!$J:$BB,MATCH($BD117,TAB!$1:$1,0)-7,FALSE),"")</f>
        <v/>
      </c>
      <c r="BJ117" s="15" t="str">
        <f>IFERROR(VLOOKUP($G117,TAB!$J:$BB,MATCH($BD117,TAB!$1:$1,0)-6,FALSE),"")</f>
        <v/>
      </c>
      <c r="BK117" s="15" t="str">
        <f t="shared" si="51"/>
        <v/>
      </c>
      <c r="BL117" s="14" t="str">
        <f>IFERROR(VLOOKUP(BK117,INSTRUCTION!$I$1:$J$101,2),"")</f>
        <v/>
      </c>
      <c r="BM117" s="15" t="str">
        <f t="shared" si="70"/>
        <v/>
      </c>
      <c r="BN117" s="15" t="str">
        <f t="shared" si="52"/>
        <v/>
      </c>
      <c r="BO117" s="15" t="str">
        <f>IFERROR(SUMPRODUCT(LARGE((J117,S117,AC117,AM117,AW117,BG117),{1,2,3,4,5})),"")</f>
        <v/>
      </c>
      <c r="BP117" s="15" t="str">
        <f>IFERROR(SUMPRODUCT(LARGE((K117,U117,AE117,AO117,AY117,BI117),{1,2,3,4,5})),"")</f>
        <v/>
      </c>
      <c r="BQ117" s="15" t="str">
        <f>IF(BP117=0,"N.A.",IFERROR(SUMPRODUCT(LARGE((N117,W117,AG117,AQ117,BA117,BK117),{1,2,3,4,5})),""))</f>
        <v/>
      </c>
      <c r="BR117" s="15" t="str">
        <f t="shared" si="53"/>
        <v/>
      </c>
      <c r="BS117" s="15" t="str">
        <f t="shared" si="54"/>
        <v/>
      </c>
      <c r="BT117" s="15" t="str">
        <f t="shared" si="55"/>
        <v>N.A.</v>
      </c>
      <c r="BU117" s="15" t="str">
        <f t="shared" si="56"/>
        <v>N.A.</v>
      </c>
      <c r="BV117" s="15" t="str">
        <f t="shared" si="57"/>
        <v>N.A.</v>
      </c>
      <c r="BW117" s="34" t="str">
        <f t="shared" si="58"/>
        <v>N.A.</v>
      </c>
      <c r="BX117" s="15" t="str">
        <f t="shared" si="59"/>
        <v>N.A.</v>
      </c>
      <c r="BY117" s="15" t="str">
        <f t="shared" si="60"/>
        <v>N.A.</v>
      </c>
      <c r="BZ117" s="15" t="str">
        <f t="shared" si="63"/>
        <v>FAILED</v>
      </c>
      <c r="CA117" s="20" t="str">
        <f t="shared" si="61"/>
        <v/>
      </c>
      <c r="CB117" s="16">
        <f t="shared" si="62"/>
        <v>0</v>
      </c>
    </row>
    <row r="118" spans="1:80" x14ac:dyDescent="0.3">
      <c r="A118" s="49">
        <v>116</v>
      </c>
      <c r="B118" s="15">
        <f>TAB!A118</f>
        <v>0</v>
      </c>
      <c r="C118" s="15">
        <f>TAB!B118</f>
        <v>0</v>
      </c>
      <c r="D118" s="14" t="str">
        <f>IF(C118=0,"",TAB!C118)</f>
        <v/>
      </c>
      <c r="E118" s="14" t="str">
        <f>IF(C118=0,"",TAB!D118)</f>
        <v/>
      </c>
      <c r="F118" s="36" t="str">
        <f>IF(C118=0,"",TAB!E118)</f>
        <v/>
      </c>
      <c r="G118" s="14" t="str">
        <f>IF(C118=0,"",TAB!J118)</f>
        <v/>
      </c>
      <c r="H118" s="15" t="str">
        <f t="shared" si="39"/>
        <v/>
      </c>
      <c r="I118" s="15" t="str">
        <f t="shared" si="64"/>
        <v/>
      </c>
      <c r="J118" s="15" t="str">
        <f>IFERROR(VLOOKUP($G118,TAB!$J:$BB,2,FALSE),"")</f>
        <v/>
      </c>
      <c r="K118" s="15" t="str">
        <f>IF(J118="AB",IFERROR(VLOOKUP($G118,TAB!$J:$BB,3,FALSE),""),"NA")</f>
        <v>NA</v>
      </c>
      <c r="L118" s="15" t="str">
        <f>IFERROR(VLOOKUP($G118,TAB!$J:$BB,4,FALSE),"")</f>
        <v/>
      </c>
      <c r="M118" s="15" t="str">
        <f>IFERROR(VLOOKUP($G118,TAB!$J:$BB,5,FALSE),"")</f>
        <v/>
      </c>
      <c r="N118" s="15" t="str">
        <f t="shared" si="40"/>
        <v/>
      </c>
      <c r="O118" s="14" t="str">
        <f>IFERROR(VLOOKUP(N118,INSTRUCTION!$I$1:$J$101,2),"")</f>
        <v/>
      </c>
      <c r="P118" s="15" t="str">
        <f t="shared" si="65"/>
        <v/>
      </c>
      <c r="Q118" s="15" t="str">
        <f t="shared" si="41"/>
        <v/>
      </c>
      <c r="R118" s="15" t="str">
        <f t="shared" si="42"/>
        <v/>
      </c>
      <c r="S118" s="15" t="str">
        <f>IFERROR(VLOOKUP($G118,TAB!$J:$BB,6,FALSE),"")</f>
        <v/>
      </c>
      <c r="T118" s="15" t="str">
        <f>IF(S118="AB",IFERROR(VLOOKUP($G118,TAB!$J:$BB,7,FALSE),""),"NA")</f>
        <v>NA</v>
      </c>
      <c r="U118" s="15" t="str">
        <f>IFERROR(VLOOKUP($G118,TAB!$J:$BB,8,FALSE),"")</f>
        <v/>
      </c>
      <c r="V118" s="15" t="str">
        <f>IFERROR(VLOOKUP($G118,TAB!$J:$BB,9,FALSE),"")</f>
        <v/>
      </c>
      <c r="W118" s="15" t="str">
        <f t="shared" si="43"/>
        <v/>
      </c>
      <c r="X118" s="14" t="str">
        <f>IFERROR(VLOOKUP(W118,INSTRUCTION!$I$1:$J$101,2),"")</f>
        <v/>
      </c>
      <c r="Y118" s="15" t="str">
        <f t="shared" si="66"/>
        <v/>
      </c>
      <c r="Z118" s="14" t="str">
        <f>IF(C118=0,"",TAB!F118)</f>
        <v/>
      </c>
      <c r="AA118" s="15" t="str">
        <f>IFERROR(VLOOKUP(Z118,INSTRUCTION!$D$2:$E$18,2,FALSE),"")</f>
        <v/>
      </c>
      <c r="AB118" s="15" t="str">
        <f t="shared" si="44"/>
        <v/>
      </c>
      <c r="AC118" s="15" t="str">
        <f>IFERROR(VLOOKUP($G118,TAB!$J:$BB,MATCH($Z118,TAB!$1:$1,0)-9,FALSE),"")</f>
        <v/>
      </c>
      <c r="AD118" s="15" t="str">
        <f>IF(AC118="AB",IFERROR(VLOOKUP($G118,TAB!$J:$BB,MATCH($Z118,TAB!$1:$1,0)-8,FALSE),""),"NA")</f>
        <v>NA</v>
      </c>
      <c r="AE118" s="15" t="str">
        <f>IFERROR(VLOOKUP($G118,TAB!$J:$BB,MATCH($Z118,TAB!$1:$1,0)-7,FALSE),"")</f>
        <v/>
      </c>
      <c r="AF118" s="15" t="str">
        <f>IFERROR(VLOOKUP($G118,TAB!$J:$BB,MATCH($Z118,TAB!$1:$1,0)-6,FALSE),"")</f>
        <v/>
      </c>
      <c r="AG118" s="15" t="str">
        <f t="shared" si="45"/>
        <v/>
      </c>
      <c r="AH118" s="14" t="str">
        <f>IFERROR(VLOOKUP(AG118,INSTRUCTION!$I$1:$J$101,2),"")</f>
        <v/>
      </c>
      <c r="AI118" s="15" t="str">
        <f t="shared" si="67"/>
        <v/>
      </c>
      <c r="AJ118" s="15" t="str">
        <f>IF(C118=0,"",TAB!G118)</f>
        <v/>
      </c>
      <c r="AK118" s="15" t="str">
        <f>IFERROR(VLOOKUP(AJ118,INSTRUCTION!$D$2:$E$18,2,FALSE),"")</f>
        <v/>
      </c>
      <c r="AL118" s="15" t="str">
        <f t="shared" si="46"/>
        <v/>
      </c>
      <c r="AM118" s="15" t="str">
        <f>IFERROR(VLOOKUP($G118,TAB!$J:$BB,MATCH($AJ118,TAB!$1:$1,0)-9,FALSE),"")</f>
        <v/>
      </c>
      <c r="AN118" s="15" t="str">
        <f>IF(AM118="AB",IFERROR(VLOOKUP($G118,TAB!$J:$BB,MATCH($AJ118,TAB!$1:$1,0)-8,FALSE),""),"NA")</f>
        <v>NA</v>
      </c>
      <c r="AO118" s="15" t="str">
        <f>IFERROR(VLOOKUP($G118,TAB!$J:$BB,MATCH($AJ118,TAB!$1:$1,0)-7,FALSE),"")</f>
        <v/>
      </c>
      <c r="AP118" s="15" t="str">
        <f>IFERROR(VLOOKUP($G118,TAB!$J:$BB,MATCH($AJ118,TAB!$1:$1,0)-6,FALSE),"")</f>
        <v/>
      </c>
      <c r="AQ118" s="15" t="str">
        <f t="shared" si="47"/>
        <v/>
      </c>
      <c r="AR118" s="14" t="str">
        <f>IFERROR(VLOOKUP(AQ118,INSTRUCTION!$I$1:$J$101,2),"")</f>
        <v/>
      </c>
      <c r="AS118" s="15" t="str">
        <f t="shared" si="68"/>
        <v/>
      </c>
      <c r="AT118" s="15" t="str">
        <f>IF(C118=0,"",TAB!H118)</f>
        <v/>
      </c>
      <c r="AU118" s="15" t="str">
        <f>IFERROR(VLOOKUP(AT118,INSTRUCTION!$D$2:$E$18,2,FALSE),"")</f>
        <v/>
      </c>
      <c r="AV118" s="15" t="str">
        <f t="shared" si="48"/>
        <v/>
      </c>
      <c r="AW118" s="15" t="str">
        <f>IFERROR(VLOOKUP($G118,TAB!$J:$BB,MATCH($AT118,TAB!$1:$1,0)-9,FALSE),"")</f>
        <v/>
      </c>
      <c r="AX118" s="15" t="str">
        <f>IF(AW118="AB",IFERROR(VLOOKUP($G118,TAB!$J:$BB,MATCH($AT118,TAB!$1:$1,0)-8,FALSE),""),"NA")</f>
        <v>NA</v>
      </c>
      <c r="AY118" s="15" t="str">
        <f>IFERROR(VLOOKUP($G118,TAB!$J:$BB,MATCH($AT118,TAB!$1:$1,0)-7,FALSE),"")</f>
        <v/>
      </c>
      <c r="AZ118" s="15" t="str">
        <f>IFERROR(VLOOKUP($G118,TAB!$J:$BB,MATCH($AT118,TAB!$1:$1,0)-6,FALSE),"")</f>
        <v/>
      </c>
      <c r="BA118" s="15" t="str">
        <f t="shared" si="49"/>
        <v/>
      </c>
      <c r="BB118" s="14" t="str">
        <f>IFERROR(VLOOKUP(BA118,INSTRUCTION!$I$1:$J$101,2),"")</f>
        <v/>
      </c>
      <c r="BC118" s="15" t="str">
        <f t="shared" si="69"/>
        <v/>
      </c>
      <c r="BD118" s="15" t="str">
        <f>IF(C118=0,"",TAB!I118)</f>
        <v/>
      </c>
      <c r="BE118" s="15" t="str">
        <f>IFERROR(VLOOKUP(BD118,INSTRUCTION!$D$2:$E$18,2,FALSE),"")</f>
        <v/>
      </c>
      <c r="BF118" s="15" t="str">
        <f t="shared" si="50"/>
        <v/>
      </c>
      <c r="BG118" s="15" t="str">
        <f>IFERROR(VLOOKUP($G118,TAB!$J:$BB,MATCH($BD118,TAB!$1:$1,0)-9,FALSE),"")</f>
        <v/>
      </c>
      <c r="BH118" s="15" t="str">
        <f>IF(BG118="AB",IFERROR(VLOOKUP($G118,TAB!$J:$BB,MATCH($BD118,TAB!$1:$1,0)-8,FALSE),""),"NA")</f>
        <v>NA</v>
      </c>
      <c r="BI118" s="15" t="str">
        <f>IFERROR(VLOOKUP($G118,TAB!$J:$BB,MATCH($BD118,TAB!$1:$1,0)-7,FALSE),"")</f>
        <v/>
      </c>
      <c r="BJ118" s="15" t="str">
        <f>IFERROR(VLOOKUP($G118,TAB!$J:$BB,MATCH($BD118,TAB!$1:$1,0)-6,FALSE),"")</f>
        <v/>
      </c>
      <c r="BK118" s="15" t="str">
        <f t="shared" si="51"/>
        <v/>
      </c>
      <c r="BL118" s="14" t="str">
        <f>IFERROR(VLOOKUP(BK118,INSTRUCTION!$I$1:$J$101,2),"")</f>
        <v/>
      </c>
      <c r="BM118" s="15" t="str">
        <f t="shared" si="70"/>
        <v/>
      </c>
      <c r="BN118" s="15" t="str">
        <f t="shared" si="52"/>
        <v/>
      </c>
      <c r="BO118" s="15" t="str">
        <f>IFERROR(SUMPRODUCT(LARGE((J118,S118,AC118,AM118,AW118,BG118),{1,2,3,4,5})),"")</f>
        <v/>
      </c>
      <c r="BP118" s="15" t="str">
        <f>IFERROR(SUMPRODUCT(LARGE((K118,U118,AE118,AO118,AY118,BI118),{1,2,3,4,5})),"")</f>
        <v/>
      </c>
      <c r="BQ118" s="15" t="str">
        <f>IF(BP118=0,"N.A.",IFERROR(SUMPRODUCT(LARGE((N118,W118,AG118,AQ118,BA118,BK118),{1,2,3,4,5})),""))</f>
        <v/>
      </c>
      <c r="BR118" s="15" t="str">
        <f t="shared" si="53"/>
        <v/>
      </c>
      <c r="BS118" s="15" t="str">
        <f t="shared" si="54"/>
        <v/>
      </c>
      <c r="BT118" s="15" t="str">
        <f t="shared" si="55"/>
        <v>N.A.</v>
      </c>
      <c r="BU118" s="15" t="str">
        <f t="shared" si="56"/>
        <v>N.A.</v>
      </c>
      <c r="BV118" s="15" t="str">
        <f t="shared" si="57"/>
        <v>N.A.</v>
      </c>
      <c r="BW118" s="34" t="str">
        <f t="shared" si="58"/>
        <v>N.A.</v>
      </c>
      <c r="BX118" s="15" t="str">
        <f t="shared" si="59"/>
        <v>N.A.</v>
      </c>
      <c r="BY118" s="15" t="str">
        <f t="shared" si="60"/>
        <v>N.A.</v>
      </c>
      <c r="BZ118" s="15" t="str">
        <f t="shared" si="63"/>
        <v>FAILED</v>
      </c>
      <c r="CA118" s="20" t="str">
        <f t="shared" si="61"/>
        <v/>
      </c>
      <c r="CB118" s="16">
        <f t="shared" si="62"/>
        <v>0</v>
      </c>
    </row>
    <row r="119" spans="1:80" x14ac:dyDescent="0.3">
      <c r="A119" s="49">
        <v>117</v>
      </c>
      <c r="B119" s="15">
        <f>TAB!A119</f>
        <v>0</v>
      </c>
      <c r="C119" s="15">
        <f>TAB!B119</f>
        <v>0</v>
      </c>
      <c r="D119" s="14" t="str">
        <f>IF(C119=0,"",TAB!C119)</f>
        <v/>
      </c>
      <c r="E119" s="14" t="str">
        <f>IF(C119=0,"",TAB!D119)</f>
        <v/>
      </c>
      <c r="F119" s="36" t="str">
        <f>IF(C119=0,"",TAB!E119)</f>
        <v/>
      </c>
      <c r="G119" s="14" t="str">
        <f>IF(C119=0,"",TAB!J119)</f>
        <v/>
      </c>
      <c r="H119" s="15" t="str">
        <f t="shared" si="39"/>
        <v/>
      </c>
      <c r="I119" s="15" t="str">
        <f t="shared" si="64"/>
        <v/>
      </c>
      <c r="J119" s="15" t="str">
        <f>IFERROR(VLOOKUP($G119,TAB!$J:$BB,2,FALSE),"")</f>
        <v/>
      </c>
      <c r="K119" s="15" t="str">
        <f>IF(J119="AB",IFERROR(VLOOKUP($G119,TAB!$J:$BB,3,FALSE),""),"NA")</f>
        <v>NA</v>
      </c>
      <c r="L119" s="15" t="str">
        <f>IFERROR(VLOOKUP($G119,TAB!$J:$BB,4,FALSE),"")</f>
        <v/>
      </c>
      <c r="M119" s="15" t="str">
        <f>IFERROR(VLOOKUP($G119,TAB!$J:$BB,5,FALSE),"")</f>
        <v/>
      </c>
      <c r="N119" s="15" t="str">
        <f t="shared" si="40"/>
        <v/>
      </c>
      <c r="O119" s="14" t="str">
        <f>IFERROR(VLOOKUP(N119,INSTRUCTION!$I$1:$J$101,2),"")</f>
        <v/>
      </c>
      <c r="P119" s="15" t="str">
        <f t="shared" si="65"/>
        <v/>
      </c>
      <c r="Q119" s="15" t="str">
        <f t="shared" si="41"/>
        <v/>
      </c>
      <c r="R119" s="15" t="str">
        <f t="shared" si="42"/>
        <v/>
      </c>
      <c r="S119" s="15" t="str">
        <f>IFERROR(VLOOKUP($G119,TAB!$J:$BB,6,FALSE),"")</f>
        <v/>
      </c>
      <c r="T119" s="15" t="str">
        <f>IF(S119="AB",IFERROR(VLOOKUP($G119,TAB!$J:$BB,7,FALSE),""),"NA")</f>
        <v>NA</v>
      </c>
      <c r="U119" s="15" t="str">
        <f>IFERROR(VLOOKUP($G119,TAB!$J:$BB,8,FALSE),"")</f>
        <v/>
      </c>
      <c r="V119" s="15" t="str">
        <f>IFERROR(VLOOKUP($G119,TAB!$J:$BB,9,FALSE),"")</f>
        <v/>
      </c>
      <c r="W119" s="15" t="str">
        <f t="shared" si="43"/>
        <v/>
      </c>
      <c r="X119" s="14" t="str">
        <f>IFERROR(VLOOKUP(W119,INSTRUCTION!$I$1:$J$101,2),"")</f>
        <v/>
      </c>
      <c r="Y119" s="15" t="str">
        <f t="shared" si="66"/>
        <v/>
      </c>
      <c r="Z119" s="14" t="str">
        <f>IF(C119=0,"",TAB!F119)</f>
        <v/>
      </c>
      <c r="AA119" s="15" t="str">
        <f>IFERROR(VLOOKUP(Z119,INSTRUCTION!$D$2:$E$18,2,FALSE),"")</f>
        <v/>
      </c>
      <c r="AB119" s="15" t="str">
        <f t="shared" si="44"/>
        <v/>
      </c>
      <c r="AC119" s="15" t="str">
        <f>IFERROR(VLOOKUP($G119,TAB!$J:$BB,MATCH($Z119,TAB!$1:$1,0)-9,FALSE),"")</f>
        <v/>
      </c>
      <c r="AD119" s="15" t="str">
        <f>IF(AC119="AB",IFERROR(VLOOKUP($G119,TAB!$J:$BB,MATCH($Z119,TAB!$1:$1,0)-8,FALSE),""),"NA")</f>
        <v>NA</v>
      </c>
      <c r="AE119" s="15" t="str">
        <f>IFERROR(VLOOKUP($G119,TAB!$J:$BB,MATCH($Z119,TAB!$1:$1,0)-7,FALSE),"")</f>
        <v/>
      </c>
      <c r="AF119" s="15" t="str">
        <f>IFERROR(VLOOKUP($G119,TAB!$J:$BB,MATCH($Z119,TAB!$1:$1,0)-6,FALSE),"")</f>
        <v/>
      </c>
      <c r="AG119" s="15" t="str">
        <f t="shared" si="45"/>
        <v/>
      </c>
      <c r="AH119" s="14" t="str">
        <f>IFERROR(VLOOKUP(AG119,INSTRUCTION!$I$1:$J$101,2),"")</f>
        <v/>
      </c>
      <c r="AI119" s="15" t="str">
        <f t="shared" si="67"/>
        <v/>
      </c>
      <c r="AJ119" s="15" t="str">
        <f>IF(C119=0,"",TAB!G119)</f>
        <v/>
      </c>
      <c r="AK119" s="15" t="str">
        <f>IFERROR(VLOOKUP(AJ119,INSTRUCTION!$D$2:$E$18,2,FALSE),"")</f>
        <v/>
      </c>
      <c r="AL119" s="15" t="str">
        <f t="shared" si="46"/>
        <v/>
      </c>
      <c r="AM119" s="15" t="str">
        <f>IFERROR(VLOOKUP($G119,TAB!$J:$BB,MATCH($AJ119,TAB!$1:$1,0)-9,FALSE),"")</f>
        <v/>
      </c>
      <c r="AN119" s="15" t="str">
        <f>IF(AM119="AB",IFERROR(VLOOKUP($G119,TAB!$J:$BB,MATCH($AJ119,TAB!$1:$1,0)-8,FALSE),""),"NA")</f>
        <v>NA</v>
      </c>
      <c r="AO119" s="15" t="str">
        <f>IFERROR(VLOOKUP($G119,TAB!$J:$BB,MATCH($AJ119,TAB!$1:$1,0)-7,FALSE),"")</f>
        <v/>
      </c>
      <c r="AP119" s="15" t="str">
        <f>IFERROR(VLOOKUP($G119,TAB!$J:$BB,MATCH($AJ119,TAB!$1:$1,0)-6,FALSE),"")</f>
        <v/>
      </c>
      <c r="AQ119" s="15" t="str">
        <f t="shared" si="47"/>
        <v/>
      </c>
      <c r="AR119" s="14" t="str">
        <f>IFERROR(VLOOKUP(AQ119,INSTRUCTION!$I$1:$J$101,2),"")</f>
        <v/>
      </c>
      <c r="AS119" s="15" t="str">
        <f t="shared" si="68"/>
        <v/>
      </c>
      <c r="AT119" s="15" t="str">
        <f>IF(C119=0,"",TAB!H119)</f>
        <v/>
      </c>
      <c r="AU119" s="15" t="str">
        <f>IFERROR(VLOOKUP(AT119,INSTRUCTION!$D$2:$E$18,2,FALSE),"")</f>
        <v/>
      </c>
      <c r="AV119" s="15" t="str">
        <f t="shared" si="48"/>
        <v/>
      </c>
      <c r="AW119" s="15" t="str">
        <f>IFERROR(VLOOKUP($G119,TAB!$J:$BB,MATCH($AT119,TAB!$1:$1,0)-9,FALSE),"")</f>
        <v/>
      </c>
      <c r="AX119" s="15" t="str">
        <f>IF(AW119="AB",IFERROR(VLOOKUP($G119,TAB!$J:$BB,MATCH($AT119,TAB!$1:$1,0)-8,FALSE),""),"NA")</f>
        <v>NA</v>
      </c>
      <c r="AY119" s="15" t="str">
        <f>IFERROR(VLOOKUP($G119,TAB!$J:$BB,MATCH($AT119,TAB!$1:$1,0)-7,FALSE),"")</f>
        <v/>
      </c>
      <c r="AZ119" s="15" t="str">
        <f>IFERROR(VLOOKUP($G119,TAB!$J:$BB,MATCH($AT119,TAB!$1:$1,0)-6,FALSE),"")</f>
        <v/>
      </c>
      <c r="BA119" s="15" t="str">
        <f t="shared" si="49"/>
        <v/>
      </c>
      <c r="BB119" s="14" t="str">
        <f>IFERROR(VLOOKUP(BA119,INSTRUCTION!$I$1:$J$101,2),"")</f>
        <v/>
      </c>
      <c r="BC119" s="15" t="str">
        <f t="shared" si="69"/>
        <v/>
      </c>
      <c r="BD119" s="15" t="str">
        <f>IF(C119=0,"",TAB!I119)</f>
        <v/>
      </c>
      <c r="BE119" s="15" t="str">
        <f>IFERROR(VLOOKUP(BD119,INSTRUCTION!$D$2:$E$18,2,FALSE),"")</f>
        <v/>
      </c>
      <c r="BF119" s="15" t="str">
        <f t="shared" si="50"/>
        <v/>
      </c>
      <c r="BG119" s="15" t="str">
        <f>IFERROR(VLOOKUP($G119,TAB!$J:$BB,MATCH($BD119,TAB!$1:$1,0)-9,FALSE),"")</f>
        <v/>
      </c>
      <c r="BH119" s="15" t="str">
        <f>IF(BG119="AB",IFERROR(VLOOKUP($G119,TAB!$J:$BB,MATCH($BD119,TAB!$1:$1,0)-8,FALSE),""),"NA")</f>
        <v>NA</v>
      </c>
      <c r="BI119" s="15" t="str">
        <f>IFERROR(VLOOKUP($G119,TAB!$J:$BB,MATCH($BD119,TAB!$1:$1,0)-7,FALSE),"")</f>
        <v/>
      </c>
      <c r="BJ119" s="15" t="str">
        <f>IFERROR(VLOOKUP($G119,TAB!$J:$BB,MATCH($BD119,TAB!$1:$1,0)-6,FALSE),"")</f>
        <v/>
      </c>
      <c r="BK119" s="15" t="str">
        <f t="shared" si="51"/>
        <v/>
      </c>
      <c r="BL119" s="14" t="str">
        <f>IFERROR(VLOOKUP(BK119,INSTRUCTION!$I$1:$J$101,2),"")</f>
        <v/>
      </c>
      <c r="BM119" s="15" t="str">
        <f t="shared" si="70"/>
        <v/>
      </c>
      <c r="BN119" s="15" t="str">
        <f t="shared" si="52"/>
        <v/>
      </c>
      <c r="BO119" s="15" t="str">
        <f>IFERROR(SUMPRODUCT(LARGE((J119,S119,AC119,AM119,AW119,BG119),{1,2,3,4,5})),"")</f>
        <v/>
      </c>
      <c r="BP119" s="15" t="str">
        <f>IFERROR(SUMPRODUCT(LARGE((K119,U119,AE119,AO119,AY119,BI119),{1,2,3,4,5})),"")</f>
        <v/>
      </c>
      <c r="BQ119" s="15" t="str">
        <f>IF(BP119=0,"N.A.",IFERROR(SUMPRODUCT(LARGE((N119,W119,AG119,AQ119,BA119,BK119),{1,2,3,4,5})),""))</f>
        <v/>
      </c>
      <c r="BR119" s="15" t="str">
        <f t="shared" si="53"/>
        <v/>
      </c>
      <c r="BS119" s="15" t="str">
        <f t="shared" si="54"/>
        <v/>
      </c>
      <c r="BT119" s="15" t="str">
        <f t="shared" si="55"/>
        <v>N.A.</v>
      </c>
      <c r="BU119" s="15" t="str">
        <f t="shared" si="56"/>
        <v>N.A.</v>
      </c>
      <c r="BV119" s="15" t="str">
        <f t="shared" si="57"/>
        <v>N.A.</v>
      </c>
      <c r="BW119" s="34" t="str">
        <f t="shared" si="58"/>
        <v>N.A.</v>
      </c>
      <c r="BX119" s="15" t="str">
        <f t="shared" si="59"/>
        <v>N.A.</v>
      </c>
      <c r="BY119" s="15" t="str">
        <f t="shared" si="60"/>
        <v>N.A.</v>
      </c>
      <c r="BZ119" s="15" t="str">
        <f t="shared" si="63"/>
        <v>FAILED</v>
      </c>
      <c r="CA119" s="20" t="str">
        <f t="shared" si="61"/>
        <v/>
      </c>
      <c r="CB119" s="16">
        <f t="shared" si="62"/>
        <v>0</v>
      </c>
    </row>
    <row r="120" spans="1:80" x14ac:dyDescent="0.3">
      <c r="A120" s="49">
        <v>118</v>
      </c>
      <c r="B120" s="15">
        <f>TAB!A120</f>
        <v>0</v>
      </c>
      <c r="C120" s="15">
        <f>TAB!B120</f>
        <v>0</v>
      </c>
      <c r="D120" s="14" t="str">
        <f>IF(C120=0,"",TAB!C120)</f>
        <v/>
      </c>
      <c r="E120" s="14" t="str">
        <f>IF(C120=0,"",TAB!D120)</f>
        <v/>
      </c>
      <c r="F120" s="36" t="str">
        <f>IF(C120=0,"",TAB!E120)</f>
        <v/>
      </c>
      <c r="G120" s="14" t="str">
        <f>IF(C120=0,"",TAB!J120)</f>
        <v/>
      </c>
      <c r="H120" s="15" t="str">
        <f t="shared" si="39"/>
        <v/>
      </c>
      <c r="I120" s="15" t="str">
        <f t="shared" si="64"/>
        <v/>
      </c>
      <c r="J120" s="15" t="str">
        <f>IFERROR(VLOOKUP($G120,TAB!$J:$BB,2,FALSE),"")</f>
        <v/>
      </c>
      <c r="K120" s="15" t="str">
        <f>IF(J120="AB",IFERROR(VLOOKUP($G120,TAB!$J:$BB,3,FALSE),""),"NA")</f>
        <v>NA</v>
      </c>
      <c r="L120" s="15" t="str">
        <f>IFERROR(VLOOKUP($G120,TAB!$J:$BB,4,FALSE),"")</f>
        <v/>
      </c>
      <c r="M120" s="15" t="str">
        <f>IFERROR(VLOOKUP($G120,TAB!$J:$BB,5,FALSE),"")</f>
        <v/>
      </c>
      <c r="N120" s="15" t="str">
        <f t="shared" si="40"/>
        <v/>
      </c>
      <c r="O120" s="14" t="str">
        <f>IFERROR(VLOOKUP(N120,INSTRUCTION!$I$1:$J$101,2),"")</f>
        <v/>
      </c>
      <c r="P120" s="15" t="str">
        <f t="shared" si="65"/>
        <v/>
      </c>
      <c r="Q120" s="15" t="str">
        <f t="shared" si="41"/>
        <v/>
      </c>
      <c r="R120" s="15" t="str">
        <f t="shared" si="42"/>
        <v/>
      </c>
      <c r="S120" s="15" t="str">
        <f>IFERROR(VLOOKUP($G120,TAB!$J:$BB,6,FALSE),"")</f>
        <v/>
      </c>
      <c r="T120" s="15" t="str">
        <f>IF(S120="AB",IFERROR(VLOOKUP($G120,TAB!$J:$BB,7,FALSE),""),"NA")</f>
        <v>NA</v>
      </c>
      <c r="U120" s="15" t="str">
        <f>IFERROR(VLOOKUP($G120,TAB!$J:$BB,8,FALSE),"")</f>
        <v/>
      </c>
      <c r="V120" s="15" t="str">
        <f>IFERROR(VLOOKUP($G120,TAB!$J:$BB,9,FALSE),"")</f>
        <v/>
      </c>
      <c r="W120" s="15" t="str">
        <f t="shared" si="43"/>
        <v/>
      </c>
      <c r="X120" s="14" t="str">
        <f>IFERROR(VLOOKUP(W120,INSTRUCTION!$I$1:$J$101,2),"")</f>
        <v/>
      </c>
      <c r="Y120" s="15" t="str">
        <f t="shared" si="66"/>
        <v/>
      </c>
      <c r="Z120" s="14" t="str">
        <f>IF(C120=0,"",TAB!F120)</f>
        <v/>
      </c>
      <c r="AA120" s="15" t="str">
        <f>IFERROR(VLOOKUP(Z120,INSTRUCTION!$D$2:$E$18,2,FALSE),"")</f>
        <v/>
      </c>
      <c r="AB120" s="15" t="str">
        <f t="shared" si="44"/>
        <v/>
      </c>
      <c r="AC120" s="15" t="str">
        <f>IFERROR(VLOOKUP($G120,TAB!$J:$BB,MATCH($Z120,TAB!$1:$1,0)-9,FALSE),"")</f>
        <v/>
      </c>
      <c r="AD120" s="15" t="str">
        <f>IF(AC120="AB",IFERROR(VLOOKUP($G120,TAB!$J:$BB,MATCH($Z120,TAB!$1:$1,0)-8,FALSE),""),"NA")</f>
        <v>NA</v>
      </c>
      <c r="AE120" s="15" t="str">
        <f>IFERROR(VLOOKUP($G120,TAB!$J:$BB,MATCH($Z120,TAB!$1:$1,0)-7,FALSE),"")</f>
        <v/>
      </c>
      <c r="AF120" s="15" t="str">
        <f>IFERROR(VLOOKUP($G120,TAB!$J:$BB,MATCH($Z120,TAB!$1:$1,0)-6,FALSE),"")</f>
        <v/>
      </c>
      <c r="AG120" s="15" t="str">
        <f t="shared" si="45"/>
        <v/>
      </c>
      <c r="AH120" s="14" t="str">
        <f>IFERROR(VLOOKUP(AG120,INSTRUCTION!$I$1:$J$101,2),"")</f>
        <v/>
      </c>
      <c r="AI120" s="15" t="str">
        <f t="shared" si="67"/>
        <v/>
      </c>
      <c r="AJ120" s="15" t="str">
        <f>IF(C120=0,"",TAB!G120)</f>
        <v/>
      </c>
      <c r="AK120" s="15" t="str">
        <f>IFERROR(VLOOKUP(AJ120,INSTRUCTION!$D$2:$E$18,2,FALSE),"")</f>
        <v/>
      </c>
      <c r="AL120" s="15" t="str">
        <f t="shared" si="46"/>
        <v/>
      </c>
      <c r="AM120" s="15" t="str">
        <f>IFERROR(VLOOKUP($G120,TAB!$J:$BB,MATCH($AJ120,TAB!$1:$1,0)-9,FALSE),"")</f>
        <v/>
      </c>
      <c r="AN120" s="15" t="str">
        <f>IF(AM120="AB",IFERROR(VLOOKUP($G120,TAB!$J:$BB,MATCH($AJ120,TAB!$1:$1,0)-8,FALSE),""),"NA")</f>
        <v>NA</v>
      </c>
      <c r="AO120" s="15" t="str">
        <f>IFERROR(VLOOKUP($G120,TAB!$J:$BB,MATCH($AJ120,TAB!$1:$1,0)-7,FALSE),"")</f>
        <v/>
      </c>
      <c r="AP120" s="15" t="str">
        <f>IFERROR(VLOOKUP($G120,TAB!$J:$BB,MATCH($AJ120,TAB!$1:$1,0)-6,FALSE),"")</f>
        <v/>
      </c>
      <c r="AQ120" s="15" t="str">
        <f t="shared" si="47"/>
        <v/>
      </c>
      <c r="AR120" s="14" t="str">
        <f>IFERROR(VLOOKUP(AQ120,INSTRUCTION!$I$1:$J$101,2),"")</f>
        <v/>
      </c>
      <c r="AS120" s="15" t="str">
        <f t="shared" si="68"/>
        <v/>
      </c>
      <c r="AT120" s="15" t="str">
        <f>IF(C120=0,"",TAB!H120)</f>
        <v/>
      </c>
      <c r="AU120" s="15" t="str">
        <f>IFERROR(VLOOKUP(AT120,INSTRUCTION!$D$2:$E$18,2,FALSE),"")</f>
        <v/>
      </c>
      <c r="AV120" s="15" t="str">
        <f t="shared" si="48"/>
        <v/>
      </c>
      <c r="AW120" s="15" t="str">
        <f>IFERROR(VLOOKUP($G120,TAB!$J:$BB,MATCH($AT120,TAB!$1:$1,0)-9,FALSE),"")</f>
        <v/>
      </c>
      <c r="AX120" s="15" t="str">
        <f>IF(AW120="AB",IFERROR(VLOOKUP($G120,TAB!$J:$BB,MATCH($AT120,TAB!$1:$1,0)-8,FALSE),""),"NA")</f>
        <v>NA</v>
      </c>
      <c r="AY120" s="15" t="str">
        <f>IFERROR(VLOOKUP($G120,TAB!$J:$BB,MATCH($AT120,TAB!$1:$1,0)-7,FALSE),"")</f>
        <v/>
      </c>
      <c r="AZ120" s="15" t="str">
        <f>IFERROR(VLOOKUP($G120,TAB!$J:$BB,MATCH($AT120,TAB!$1:$1,0)-6,FALSE),"")</f>
        <v/>
      </c>
      <c r="BA120" s="15" t="str">
        <f t="shared" si="49"/>
        <v/>
      </c>
      <c r="BB120" s="14" t="str">
        <f>IFERROR(VLOOKUP(BA120,INSTRUCTION!$I$1:$J$101,2),"")</f>
        <v/>
      </c>
      <c r="BC120" s="15" t="str">
        <f t="shared" si="69"/>
        <v/>
      </c>
      <c r="BD120" s="15" t="str">
        <f>IF(C120=0,"",TAB!I120)</f>
        <v/>
      </c>
      <c r="BE120" s="15" t="str">
        <f>IFERROR(VLOOKUP(BD120,INSTRUCTION!$D$2:$E$18,2,FALSE),"")</f>
        <v/>
      </c>
      <c r="BF120" s="15" t="str">
        <f t="shared" si="50"/>
        <v/>
      </c>
      <c r="BG120" s="15" t="str">
        <f>IFERROR(VLOOKUP($G120,TAB!$J:$BB,MATCH($BD120,TAB!$1:$1,0)-9,FALSE),"")</f>
        <v/>
      </c>
      <c r="BH120" s="15" t="str">
        <f>IF(BG120="AB",IFERROR(VLOOKUP($G120,TAB!$J:$BB,MATCH($BD120,TAB!$1:$1,0)-8,FALSE),""),"NA")</f>
        <v>NA</v>
      </c>
      <c r="BI120" s="15" t="str">
        <f>IFERROR(VLOOKUP($G120,TAB!$J:$BB,MATCH($BD120,TAB!$1:$1,0)-7,FALSE),"")</f>
        <v/>
      </c>
      <c r="BJ120" s="15" t="str">
        <f>IFERROR(VLOOKUP($G120,TAB!$J:$BB,MATCH($BD120,TAB!$1:$1,0)-6,FALSE),"")</f>
        <v/>
      </c>
      <c r="BK120" s="15" t="str">
        <f t="shared" si="51"/>
        <v/>
      </c>
      <c r="BL120" s="14" t="str">
        <f>IFERROR(VLOOKUP(BK120,INSTRUCTION!$I$1:$J$101,2),"")</f>
        <v/>
      </c>
      <c r="BM120" s="15" t="str">
        <f t="shared" si="70"/>
        <v/>
      </c>
      <c r="BN120" s="15" t="str">
        <f t="shared" si="52"/>
        <v/>
      </c>
      <c r="BO120" s="15" t="str">
        <f>IFERROR(SUMPRODUCT(LARGE((J120,S120,AC120,AM120,AW120,BG120),{1,2,3,4,5})),"")</f>
        <v/>
      </c>
      <c r="BP120" s="15" t="str">
        <f>IFERROR(SUMPRODUCT(LARGE((K120,U120,AE120,AO120,AY120,BI120),{1,2,3,4,5})),"")</f>
        <v/>
      </c>
      <c r="BQ120" s="15" t="str">
        <f>IF(BP120=0,"N.A.",IFERROR(SUMPRODUCT(LARGE((N120,W120,AG120,AQ120,BA120,BK120),{1,2,3,4,5})),""))</f>
        <v/>
      </c>
      <c r="BR120" s="15" t="str">
        <f t="shared" si="53"/>
        <v/>
      </c>
      <c r="BS120" s="15" t="str">
        <f t="shared" si="54"/>
        <v/>
      </c>
      <c r="BT120" s="15" t="str">
        <f t="shared" si="55"/>
        <v>N.A.</v>
      </c>
      <c r="BU120" s="15" t="str">
        <f t="shared" si="56"/>
        <v>N.A.</v>
      </c>
      <c r="BV120" s="15" t="str">
        <f t="shared" si="57"/>
        <v>N.A.</v>
      </c>
      <c r="BW120" s="34" t="str">
        <f t="shared" si="58"/>
        <v>N.A.</v>
      </c>
      <c r="BX120" s="15" t="str">
        <f t="shared" si="59"/>
        <v>N.A.</v>
      </c>
      <c r="BY120" s="15" t="str">
        <f t="shared" si="60"/>
        <v>N.A.</v>
      </c>
      <c r="BZ120" s="15" t="str">
        <f t="shared" si="63"/>
        <v>FAILED</v>
      </c>
      <c r="CA120" s="20" t="str">
        <f t="shared" si="61"/>
        <v/>
      </c>
      <c r="CB120" s="16">
        <f t="shared" si="62"/>
        <v>0</v>
      </c>
    </row>
    <row r="121" spans="1:80" x14ac:dyDescent="0.3">
      <c r="A121" s="49">
        <v>119</v>
      </c>
      <c r="B121" s="15">
        <f>TAB!A121</f>
        <v>0</v>
      </c>
      <c r="C121" s="15">
        <f>TAB!B121</f>
        <v>0</v>
      </c>
      <c r="D121" s="14" t="str">
        <f>IF(C121=0,"",TAB!C121)</f>
        <v/>
      </c>
      <c r="E121" s="14" t="str">
        <f>IF(C121=0,"",TAB!D121)</f>
        <v/>
      </c>
      <c r="F121" s="36" t="str">
        <f>IF(C121=0,"",TAB!E121)</f>
        <v/>
      </c>
      <c r="G121" s="14" t="str">
        <f>IF(C121=0,"",TAB!J121)</f>
        <v/>
      </c>
      <c r="H121" s="15" t="str">
        <f t="shared" si="39"/>
        <v/>
      </c>
      <c r="I121" s="15" t="str">
        <f t="shared" si="64"/>
        <v/>
      </c>
      <c r="J121" s="15" t="str">
        <f>IFERROR(VLOOKUP($G121,TAB!$J:$BB,2,FALSE),"")</f>
        <v/>
      </c>
      <c r="K121" s="15" t="str">
        <f>IF(J121="AB",IFERROR(VLOOKUP($G121,TAB!$J:$BB,3,FALSE),""),"NA")</f>
        <v>NA</v>
      </c>
      <c r="L121" s="15" t="str">
        <f>IFERROR(VLOOKUP($G121,TAB!$J:$BB,4,FALSE),"")</f>
        <v/>
      </c>
      <c r="M121" s="15" t="str">
        <f>IFERROR(VLOOKUP($G121,TAB!$J:$BB,5,FALSE),"")</f>
        <v/>
      </c>
      <c r="N121" s="15" t="str">
        <f t="shared" si="40"/>
        <v/>
      </c>
      <c r="O121" s="14" t="str">
        <f>IFERROR(VLOOKUP(N121,INSTRUCTION!$I$1:$J$101,2),"")</f>
        <v/>
      </c>
      <c r="P121" s="15" t="str">
        <f t="shared" si="65"/>
        <v/>
      </c>
      <c r="Q121" s="15" t="str">
        <f t="shared" si="41"/>
        <v/>
      </c>
      <c r="R121" s="15" t="str">
        <f t="shared" si="42"/>
        <v/>
      </c>
      <c r="S121" s="15" t="str">
        <f>IFERROR(VLOOKUP($G121,TAB!$J:$BB,6,FALSE),"")</f>
        <v/>
      </c>
      <c r="T121" s="15" t="str">
        <f>IF(S121="AB",IFERROR(VLOOKUP($G121,TAB!$J:$BB,7,FALSE),""),"NA")</f>
        <v>NA</v>
      </c>
      <c r="U121" s="15" t="str">
        <f>IFERROR(VLOOKUP($G121,TAB!$J:$BB,8,FALSE),"")</f>
        <v/>
      </c>
      <c r="V121" s="15" t="str">
        <f>IFERROR(VLOOKUP($G121,TAB!$J:$BB,9,FALSE),"")</f>
        <v/>
      </c>
      <c r="W121" s="15" t="str">
        <f t="shared" si="43"/>
        <v/>
      </c>
      <c r="X121" s="14" t="str">
        <f>IFERROR(VLOOKUP(W121,INSTRUCTION!$I$1:$J$101,2),"")</f>
        <v/>
      </c>
      <c r="Y121" s="15" t="str">
        <f t="shared" si="66"/>
        <v/>
      </c>
      <c r="Z121" s="14" t="str">
        <f>IF(C121=0,"",TAB!F121)</f>
        <v/>
      </c>
      <c r="AA121" s="15" t="str">
        <f>IFERROR(VLOOKUP(Z121,INSTRUCTION!$D$2:$E$18,2,FALSE),"")</f>
        <v/>
      </c>
      <c r="AB121" s="15" t="str">
        <f t="shared" si="44"/>
        <v/>
      </c>
      <c r="AC121" s="15" t="str">
        <f>IFERROR(VLOOKUP($G121,TAB!$J:$BB,MATCH($Z121,TAB!$1:$1,0)-9,FALSE),"")</f>
        <v/>
      </c>
      <c r="AD121" s="15" t="str">
        <f>IF(AC121="AB",IFERROR(VLOOKUP($G121,TAB!$J:$BB,MATCH($Z121,TAB!$1:$1,0)-8,FALSE),""),"NA")</f>
        <v>NA</v>
      </c>
      <c r="AE121" s="15" t="str">
        <f>IFERROR(VLOOKUP($G121,TAB!$J:$BB,MATCH($Z121,TAB!$1:$1,0)-7,FALSE),"")</f>
        <v/>
      </c>
      <c r="AF121" s="15" t="str">
        <f>IFERROR(VLOOKUP($G121,TAB!$J:$BB,MATCH($Z121,TAB!$1:$1,0)-6,FALSE),"")</f>
        <v/>
      </c>
      <c r="AG121" s="15" t="str">
        <f t="shared" si="45"/>
        <v/>
      </c>
      <c r="AH121" s="14" t="str">
        <f>IFERROR(VLOOKUP(AG121,INSTRUCTION!$I$1:$J$101,2),"")</f>
        <v/>
      </c>
      <c r="AI121" s="15" t="str">
        <f t="shared" si="67"/>
        <v/>
      </c>
      <c r="AJ121" s="15" t="str">
        <f>IF(C121=0,"",TAB!G121)</f>
        <v/>
      </c>
      <c r="AK121" s="15" t="str">
        <f>IFERROR(VLOOKUP(AJ121,INSTRUCTION!$D$2:$E$18,2,FALSE),"")</f>
        <v/>
      </c>
      <c r="AL121" s="15" t="str">
        <f t="shared" si="46"/>
        <v/>
      </c>
      <c r="AM121" s="15" t="str">
        <f>IFERROR(VLOOKUP($G121,TAB!$J:$BB,MATCH($AJ121,TAB!$1:$1,0)-9,FALSE),"")</f>
        <v/>
      </c>
      <c r="AN121" s="15" t="str">
        <f>IF(AM121="AB",IFERROR(VLOOKUP($G121,TAB!$J:$BB,MATCH($AJ121,TAB!$1:$1,0)-8,FALSE),""),"NA")</f>
        <v>NA</v>
      </c>
      <c r="AO121" s="15" t="str">
        <f>IFERROR(VLOOKUP($G121,TAB!$J:$BB,MATCH($AJ121,TAB!$1:$1,0)-7,FALSE),"")</f>
        <v/>
      </c>
      <c r="AP121" s="15" t="str">
        <f>IFERROR(VLOOKUP($G121,TAB!$J:$BB,MATCH($AJ121,TAB!$1:$1,0)-6,FALSE),"")</f>
        <v/>
      </c>
      <c r="AQ121" s="15" t="str">
        <f t="shared" si="47"/>
        <v/>
      </c>
      <c r="AR121" s="14" t="str">
        <f>IFERROR(VLOOKUP(AQ121,INSTRUCTION!$I$1:$J$101,2),"")</f>
        <v/>
      </c>
      <c r="AS121" s="15" t="str">
        <f t="shared" si="68"/>
        <v/>
      </c>
      <c r="AT121" s="15" t="str">
        <f>IF(C121=0,"",TAB!H121)</f>
        <v/>
      </c>
      <c r="AU121" s="15" t="str">
        <f>IFERROR(VLOOKUP(AT121,INSTRUCTION!$D$2:$E$18,2,FALSE),"")</f>
        <v/>
      </c>
      <c r="AV121" s="15" t="str">
        <f t="shared" si="48"/>
        <v/>
      </c>
      <c r="AW121" s="15" t="str">
        <f>IFERROR(VLOOKUP($G121,TAB!$J:$BB,MATCH($AT121,TAB!$1:$1,0)-9,FALSE),"")</f>
        <v/>
      </c>
      <c r="AX121" s="15" t="str">
        <f>IF(AW121="AB",IFERROR(VLOOKUP($G121,TAB!$J:$BB,MATCH($AT121,TAB!$1:$1,0)-8,FALSE),""),"NA")</f>
        <v>NA</v>
      </c>
      <c r="AY121" s="15" t="str">
        <f>IFERROR(VLOOKUP($G121,TAB!$J:$BB,MATCH($AT121,TAB!$1:$1,0)-7,FALSE),"")</f>
        <v/>
      </c>
      <c r="AZ121" s="15" t="str">
        <f>IFERROR(VLOOKUP($G121,TAB!$J:$BB,MATCH($AT121,TAB!$1:$1,0)-6,FALSE),"")</f>
        <v/>
      </c>
      <c r="BA121" s="15" t="str">
        <f t="shared" si="49"/>
        <v/>
      </c>
      <c r="BB121" s="14" t="str">
        <f>IFERROR(VLOOKUP(BA121,INSTRUCTION!$I$1:$J$101,2),"")</f>
        <v/>
      </c>
      <c r="BC121" s="15" t="str">
        <f t="shared" si="69"/>
        <v/>
      </c>
      <c r="BD121" s="15" t="str">
        <f>IF(C121=0,"",TAB!I121)</f>
        <v/>
      </c>
      <c r="BE121" s="15" t="str">
        <f>IFERROR(VLOOKUP(BD121,INSTRUCTION!$D$2:$E$18,2,FALSE),"")</f>
        <v/>
      </c>
      <c r="BF121" s="15" t="str">
        <f t="shared" si="50"/>
        <v/>
      </c>
      <c r="BG121" s="15" t="str">
        <f>IFERROR(VLOOKUP($G121,TAB!$J:$BB,MATCH($BD121,TAB!$1:$1,0)-9,FALSE),"")</f>
        <v/>
      </c>
      <c r="BH121" s="15" t="str">
        <f>IF(BG121="AB",IFERROR(VLOOKUP($G121,TAB!$J:$BB,MATCH($BD121,TAB!$1:$1,0)-8,FALSE),""),"NA")</f>
        <v>NA</v>
      </c>
      <c r="BI121" s="15" t="str">
        <f>IFERROR(VLOOKUP($G121,TAB!$J:$BB,MATCH($BD121,TAB!$1:$1,0)-7,FALSE),"")</f>
        <v/>
      </c>
      <c r="BJ121" s="15" t="str">
        <f>IFERROR(VLOOKUP($G121,TAB!$J:$BB,MATCH($BD121,TAB!$1:$1,0)-6,FALSE),"")</f>
        <v/>
      </c>
      <c r="BK121" s="15" t="str">
        <f t="shared" si="51"/>
        <v/>
      </c>
      <c r="BL121" s="14" t="str">
        <f>IFERROR(VLOOKUP(BK121,INSTRUCTION!$I$1:$J$101,2),"")</f>
        <v/>
      </c>
      <c r="BM121" s="15" t="str">
        <f t="shared" si="70"/>
        <v/>
      </c>
      <c r="BN121" s="15" t="str">
        <f t="shared" si="52"/>
        <v/>
      </c>
      <c r="BO121" s="15" t="str">
        <f>IFERROR(SUMPRODUCT(LARGE((J121,S121,AC121,AM121,AW121,BG121),{1,2,3,4,5})),"")</f>
        <v/>
      </c>
      <c r="BP121" s="15" t="str">
        <f>IFERROR(SUMPRODUCT(LARGE((K121,U121,AE121,AO121,AY121,BI121),{1,2,3,4,5})),"")</f>
        <v/>
      </c>
      <c r="BQ121" s="15" t="str">
        <f>IF(BP121=0,"N.A.",IFERROR(SUMPRODUCT(LARGE((N121,W121,AG121,AQ121,BA121,BK121),{1,2,3,4,5})),""))</f>
        <v/>
      </c>
      <c r="BR121" s="15" t="str">
        <f t="shared" si="53"/>
        <v/>
      </c>
      <c r="BS121" s="15" t="str">
        <f t="shared" si="54"/>
        <v/>
      </c>
      <c r="BT121" s="15" t="str">
        <f t="shared" si="55"/>
        <v>N.A.</v>
      </c>
      <c r="BU121" s="15" t="str">
        <f t="shared" si="56"/>
        <v>N.A.</v>
      </c>
      <c r="BV121" s="15" t="str">
        <f t="shared" si="57"/>
        <v>N.A.</v>
      </c>
      <c r="BW121" s="34" t="str">
        <f t="shared" si="58"/>
        <v>N.A.</v>
      </c>
      <c r="BX121" s="15" t="str">
        <f t="shared" si="59"/>
        <v>N.A.</v>
      </c>
      <c r="BY121" s="15" t="str">
        <f t="shared" si="60"/>
        <v>N.A.</v>
      </c>
      <c r="BZ121" s="15" t="str">
        <f t="shared" si="63"/>
        <v>FAILED</v>
      </c>
      <c r="CA121" s="20" t="str">
        <f t="shared" si="61"/>
        <v/>
      </c>
      <c r="CB121" s="16">
        <f t="shared" si="62"/>
        <v>0</v>
      </c>
    </row>
    <row r="122" spans="1:80" x14ac:dyDescent="0.3">
      <c r="A122" s="49">
        <v>120</v>
      </c>
      <c r="B122" s="15">
        <f>TAB!A122</f>
        <v>0</v>
      </c>
      <c r="C122" s="15">
        <f>TAB!B122</f>
        <v>0</v>
      </c>
      <c r="D122" s="14" t="str">
        <f>IF(C122=0,"",TAB!C122)</f>
        <v/>
      </c>
      <c r="E122" s="14" t="str">
        <f>IF(C122=0,"",TAB!D122)</f>
        <v/>
      </c>
      <c r="F122" s="36" t="str">
        <f>IF(C122=0,"",TAB!E122)</f>
        <v/>
      </c>
      <c r="G122" s="14" t="str">
        <f>IF(C122=0,"",TAB!J122)</f>
        <v/>
      </c>
      <c r="H122" s="15" t="str">
        <f t="shared" si="39"/>
        <v/>
      </c>
      <c r="I122" s="15" t="str">
        <f t="shared" si="64"/>
        <v/>
      </c>
      <c r="J122" s="15" t="str">
        <f>IFERROR(VLOOKUP($G122,TAB!$J:$BB,2,FALSE),"")</f>
        <v/>
      </c>
      <c r="K122" s="15" t="str">
        <f>IF(J122="AB",IFERROR(VLOOKUP($G122,TAB!$J:$BB,3,FALSE),""),"NA")</f>
        <v>NA</v>
      </c>
      <c r="L122" s="15" t="str">
        <f>IFERROR(VLOOKUP($G122,TAB!$J:$BB,4,FALSE),"")</f>
        <v/>
      </c>
      <c r="M122" s="15" t="str">
        <f>IFERROR(VLOOKUP($G122,TAB!$J:$BB,5,FALSE),"")</f>
        <v/>
      </c>
      <c r="N122" s="15" t="str">
        <f t="shared" si="40"/>
        <v/>
      </c>
      <c r="O122" s="14" t="str">
        <f>IFERROR(VLOOKUP(N122,INSTRUCTION!$I$1:$J$101,2),"")</f>
        <v/>
      </c>
      <c r="P122" s="15" t="str">
        <f t="shared" si="65"/>
        <v/>
      </c>
      <c r="Q122" s="15" t="str">
        <f t="shared" si="41"/>
        <v/>
      </c>
      <c r="R122" s="15" t="str">
        <f t="shared" si="42"/>
        <v/>
      </c>
      <c r="S122" s="15" t="str">
        <f>IFERROR(VLOOKUP($G122,TAB!$J:$BB,6,FALSE),"")</f>
        <v/>
      </c>
      <c r="T122" s="15" t="str">
        <f>IF(S122="AB",IFERROR(VLOOKUP($G122,TAB!$J:$BB,7,FALSE),""),"NA")</f>
        <v>NA</v>
      </c>
      <c r="U122" s="15" t="str">
        <f>IFERROR(VLOOKUP($G122,TAB!$J:$BB,8,FALSE),"")</f>
        <v/>
      </c>
      <c r="V122" s="15" t="str">
        <f>IFERROR(VLOOKUP($G122,TAB!$J:$BB,9,FALSE),"")</f>
        <v/>
      </c>
      <c r="W122" s="15" t="str">
        <f t="shared" si="43"/>
        <v/>
      </c>
      <c r="X122" s="14" t="str">
        <f>IFERROR(VLOOKUP(W122,INSTRUCTION!$I$1:$J$101,2),"")</f>
        <v/>
      </c>
      <c r="Y122" s="15" t="str">
        <f t="shared" si="66"/>
        <v/>
      </c>
      <c r="Z122" s="14" t="str">
        <f>IF(C122=0,"",TAB!F122)</f>
        <v/>
      </c>
      <c r="AA122" s="15" t="str">
        <f>IFERROR(VLOOKUP(Z122,INSTRUCTION!$D$2:$E$18,2,FALSE),"")</f>
        <v/>
      </c>
      <c r="AB122" s="15" t="str">
        <f t="shared" si="44"/>
        <v/>
      </c>
      <c r="AC122" s="15" t="str">
        <f>IFERROR(VLOOKUP($G122,TAB!$J:$BB,MATCH($Z122,TAB!$1:$1,0)-9,FALSE),"")</f>
        <v/>
      </c>
      <c r="AD122" s="15" t="str">
        <f>IF(AC122="AB",IFERROR(VLOOKUP($G122,TAB!$J:$BB,MATCH($Z122,TAB!$1:$1,0)-8,FALSE),""),"NA")</f>
        <v>NA</v>
      </c>
      <c r="AE122" s="15" t="str">
        <f>IFERROR(VLOOKUP($G122,TAB!$J:$BB,MATCH($Z122,TAB!$1:$1,0)-7,FALSE),"")</f>
        <v/>
      </c>
      <c r="AF122" s="15" t="str">
        <f>IFERROR(VLOOKUP($G122,TAB!$J:$BB,MATCH($Z122,TAB!$1:$1,0)-6,FALSE),"")</f>
        <v/>
      </c>
      <c r="AG122" s="15" t="str">
        <f t="shared" si="45"/>
        <v/>
      </c>
      <c r="AH122" s="14" t="str">
        <f>IFERROR(VLOOKUP(AG122,INSTRUCTION!$I$1:$J$101,2),"")</f>
        <v/>
      </c>
      <c r="AI122" s="15" t="str">
        <f t="shared" si="67"/>
        <v/>
      </c>
      <c r="AJ122" s="15" t="str">
        <f>IF(C122=0,"",TAB!G122)</f>
        <v/>
      </c>
      <c r="AK122" s="15" t="str">
        <f>IFERROR(VLOOKUP(AJ122,INSTRUCTION!$D$2:$E$18,2,FALSE),"")</f>
        <v/>
      </c>
      <c r="AL122" s="15" t="str">
        <f t="shared" si="46"/>
        <v/>
      </c>
      <c r="AM122" s="15" t="str">
        <f>IFERROR(VLOOKUP($G122,TAB!$J:$BB,MATCH($AJ122,TAB!$1:$1,0)-9,FALSE),"")</f>
        <v/>
      </c>
      <c r="AN122" s="15" t="str">
        <f>IF(AM122="AB",IFERROR(VLOOKUP($G122,TAB!$J:$BB,MATCH($AJ122,TAB!$1:$1,0)-8,FALSE),""),"NA")</f>
        <v>NA</v>
      </c>
      <c r="AO122" s="15" t="str">
        <f>IFERROR(VLOOKUP($G122,TAB!$J:$BB,MATCH($AJ122,TAB!$1:$1,0)-7,FALSE),"")</f>
        <v/>
      </c>
      <c r="AP122" s="15" t="str">
        <f>IFERROR(VLOOKUP($G122,TAB!$J:$BB,MATCH($AJ122,TAB!$1:$1,0)-6,FALSE),"")</f>
        <v/>
      </c>
      <c r="AQ122" s="15" t="str">
        <f t="shared" si="47"/>
        <v/>
      </c>
      <c r="AR122" s="14" t="str">
        <f>IFERROR(VLOOKUP(AQ122,INSTRUCTION!$I$1:$J$101,2),"")</f>
        <v/>
      </c>
      <c r="AS122" s="15" t="str">
        <f t="shared" si="68"/>
        <v/>
      </c>
      <c r="AT122" s="15" t="str">
        <f>IF(C122=0,"",TAB!H122)</f>
        <v/>
      </c>
      <c r="AU122" s="15" t="str">
        <f>IFERROR(VLOOKUP(AT122,INSTRUCTION!$D$2:$E$18,2,FALSE),"")</f>
        <v/>
      </c>
      <c r="AV122" s="15" t="str">
        <f t="shared" si="48"/>
        <v/>
      </c>
      <c r="AW122" s="15" t="str">
        <f>IFERROR(VLOOKUP($G122,TAB!$J:$BB,MATCH($AT122,TAB!$1:$1,0)-9,FALSE),"")</f>
        <v/>
      </c>
      <c r="AX122" s="15" t="str">
        <f>IF(AW122="AB",IFERROR(VLOOKUP($G122,TAB!$J:$BB,MATCH($AT122,TAB!$1:$1,0)-8,FALSE),""),"NA")</f>
        <v>NA</v>
      </c>
      <c r="AY122" s="15" t="str">
        <f>IFERROR(VLOOKUP($G122,TAB!$J:$BB,MATCH($AT122,TAB!$1:$1,0)-7,FALSE),"")</f>
        <v/>
      </c>
      <c r="AZ122" s="15" t="str">
        <f>IFERROR(VLOOKUP($G122,TAB!$J:$BB,MATCH($AT122,TAB!$1:$1,0)-6,FALSE),"")</f>
        <v/>
      </c>
      <c r="BA122" s="15" t="str">
        <f t="shared" si="49"/>
        <v/>
      </c>
      <c r="BB122" s="14" t="str">
        <f>IFERROR(VLOOKUP(BA122,INSTRUCTION!$I$1:$J$101,2),"")</f>
        <v/>
      </c>
      <c r="BC122" s="15" t="str">
        <f t="shared" si="69"/>
        <v/>
      </c>
      <c r="BD122" s="15" t="str">
        <f>IF(C122=0,"",TAB!I122)</f>
        <v/>
      </c>
      <c r="BE122" s="15" t="str">
        <f>IFERROR(VLOOKUP(BD122,INSTRUCTION!$D$2:$E$18,2,FALSE),"")</f>
        <v/>
      </c>
      <c r="BF122" s="15" t="str">
        <f t="shared" si="50"/>
        <v/>
      </c>
      <c r="BG122" s="15" t="str">
        <f>IFERROR(VLOOKUP($G122,TAB!$J:$BB,MATCH($BD122,TAB!$1:$1,0)-9,FALSE),"")</f>
        <v/>
      </c>
      <c r="BH122" s="15" t="str">
        <f>IF(BG122="AB",IFERROR(VLOOKUP($G122,TAB!$J:$BB,MATCH($BD122,TAB!$1:$1,0)-8,FALSE),""),"NA")</f>
        <v>NA</v>
      </c>
      <c r="BI122" s="15" t="str">
        <f>IFERROR(VLOOKUP($G122,TAB!$J:$BB,MATCH($BD122,TAB!$1:$1,0)-7,FALSE),"")</f>
        <v/>
      </c>
      <c r="BJ122" s="15" t="str">
        <f>IFERROR(VLOOKUP($G122,TAB!$J:$BB,MATCH($BD122,TAB!$1:$1,0)-6,FALSE),"")</f>
        <v/>
      </c>
      <c r="BK122" s="15" t="str">
        <f t="shared" si="51"/>
        <v/>
      </c>
      <c r="BL122" s="14" t="str">
        <f>IFERROR(VLOOKUP(BK122,INSTRUCTION!$I$1:$J$101,2),"")</f>
        <v/>
      </c>
      <c r="BM122" s="15" t="str">
        <f t="shared" si="70"/>
        <v/>
      </c>
      <c r="BN122" s="15" t="str">
        <f t="shared" si="52"/>
        <v/>
      </c>
      <c r="BO122" s="15" t="str">
        <f>IFERROR(SUMPRODUCT(LARGE((J122,S122,AC122,AM122,AW122,BG122),{1,2,3,4,5})),"")</f>
        <v/>
      </c>
      <c r="BP122" s="15" t="str">
        <f>IFERROR(SUMPRODUCT(LARGE((K122,U122,AE122,AO122,AY122,BI122),{1,2,3,4,5})),"")</f>
        <v/>
      </c>
      <c r="BQ122" s="15" t="str">
        <f>IF(BP122=0,"N.A.",IFERROR(SUMPRODUCT(LARGE((N122,W122,AG122,AQ122,BA122,BK122),{1,2,3,4,5})),""))</f>
        <v/>
      </c>
      <c r="BR122" s="15" t="str">
        <f t="shared" si="53"/>
        <v/>
      </c>
      <c r="BS122" s="15" t="str">
        <f t="shared" si="54"/>
        <v/>
      </c>
      <c r="BT122" s="15" t="str">
        <f t="shared" si="55"/>
        <v>N.A.</v>
      </c>
      <c r="BU122" s="15" t="str">
        <f t="shared" si="56"/>
        <v>N.A.</v>
      </c>
      <c r="BV122" s="15" t="str">
        <f t="shared" si="57"/>
        <v>N.A.</v>
      </c>
      <c r="BW122" s="34" t="str">
        <f t="shared" si="58"/>
        <v>N.A.</v>
      </c>
      <c r="BX122" s="15" t="str">
        <f t="shared" si="59"/>
        <v>N.A.</v>
      </c>
      <c r="BY122" s="15" t="str">
        <f t="shared" si="60"/>
        <v>N.A.</v>
      </c>
      <c r="BZ122" s="15" t="str">
        <f t="shared" si="63"/>
        <v>FAILED</v>
      </c>
      <c r="CA122" s="20" t="str">
        <f t="shared" si="61"/>
        <v/>
      </c>
      <c r="CB122" s="16">
        <f t="shared" si="62"/>
        <v>0</v>
      </c>
    </row>
    <row r="123" spans="1:80" x14ac:dyDescent="0.3">
      <c r="A123" s="49">
        <v>121</v>
      </c>
      <c r="B123" s="15">
        <f>TAB!A123</f>
        <v>0</v>
      </c>
      <c r="C123" s="15">
        <f>TAB!B123</f>
        <v>0</v>
      </c>
      <c r="D123" s="14" t="str">
        <f>IF(C123=0,"",TAB!C123)</f>
        <v/>
      </c>
      <c r="E123" s="14" t="str">
        <f>IF(C123=0,"",TAB!D123)</f>
        <v/>
      </c>
      <c r="F123" s="36" t="str">
        <f>IF(C123=0,"",TAB!E123)</f>
        <v/>
      </c>
      <c r="G123" s="14" t="str">
        <f>IF(C123=0,"",TAB!J123)</f>
        <v/>
      </c>
      <c r="H123" s="15" t="str">
        <f t="shared" si="39"/>
        <v/>
      </c>
      <c r="I123" s="15" t="str">
        <f t="shared" si="64"/>
        <v/>
      </c>
      <c r="J123" s="15" t="str">
        <f>IFERROR(VLOOKUP($G123,TAB!$J:$BB,2,FALSE),"")</f>
        <v/>
      </c>
      <c r="K123" s="15" t="str">
        <f>IF(J123="AB",IFERROR(VLOOKUP($G123,TAB!$J:$BB,3,FALSE),""),"NA")</f>
        <v>NA</v>
      </c>
      <c r="L123" s="15" t="str">
        <f>IFERROR(VLOOKUP($G123,TAB!$J:$BB,4,FALSE),"")</f>
        <v/>
      </c>
      <c r="M123" s="15" t="str">
        <f>IFERROR(VLOOKUP($G123,TAB!$J:$BB,5,FALSE),"")</f>
        <v/>
      </c>
      <c r="N123" s="15" t="str">
        <f t="shared" si="40"/>
        <v/>
      </c>
      <c r="O123" s="14" t="str">
        <f>IFERROR(VLOOKUP(N123,INSTRUCTION!$I$1:$J$101,2),"")</f>
        <v/>
      </c>
      <c r="P123" s="15" t="str">
        <f t="shared" si="65"/>
        <v/>
      </c>
      <c r="Q123" s="15" t="str">
        <f t="shared" si="41"/>
        <v/>
      </c>
      <c r="R123" s="15" t="str">
        <f t="shared" si="42"/>
        <v/>
      </c>
      <c r="S123" s="15" t="str">
        <f>IFERROR(VLOOKUP($G123,TAB!$J:$BB,6,FALSE),"")</f>
        <v/>
      </c>
      <c r="T123" s="15" t="str">
        <f>IF(S123="AB",IFERROR(VLOOKUP($G123,TAB!$J:$BB,7,FALSE),""),"NA")</f>
        <v>NA</v>
      </c>
      <c r="U123" s="15" t="str">
        <f>IFERROR(VLOOKUP($G123,TAB!$J:$BB,8,FALSE),"")</f>
        <v/>
      </c>
      <c r="V123" s="15" t="str">
        <f>IFERROR(VLOOKUP($G123,TAB!$J:$BB,9,FALSE),"")</f>
        <v/>
      </c>
      <c r="W123" s="15" t="str">
        <f t="shared" si="43"/>
        <v/>
      </c>
      <c r="X123" s="14" t="str">
        <f>IFERROR(VLOOKUP(W123,INSTRUCTION!$I$1:$J$101,2),"")</f>
        <v/>
      </c>
      <c r="Y123" s="15" t="str">
        <f t="shared" si="66"/>
        <v/>
      </c>
      <c r="Z123" s="14" t="str">
        <f>IF(C123=0,"",TAB!F123)</f>
        <v/>
      </c>
      <c r="AA123" s="15" t="str">
        <f>IFERROR(VLOOKUP(Z123,INSTRUCTION!$D$2:$E$18,2,FALSE),"")</f>
        <v/>
      </c>
      <c r="AB123" s="15" t="str">
        <f t="shared" si="44"/>
        <v/>
      </c>
      <c r="AC123" s="15" t="str">
        <f>IFERROR(VLOOKUP($G123,TAB!$J:$BB,MATCH($Z123,TAB!$1:$1,0)-9,FALSE),"")</f>
        <v/>
      </c>
      <c r="AD123" s="15" t="str">
        <f>IF(AC123="AB",IFERROR(VLOOKUP($G123,TAB!$J:$BB,MATCH($Z123,TAB!$1:$1,0)-8,FALSE),""),"NA")</f>
        <v>NA</v>
      </c>
      <c r="AE123" s="15" t="str">
        <f>IFERROR(VLOOKUP($G123,TAB!$J:$BB,MATCH($Z123,TAB!$1:$1,0)-7,FALSE),"")</f>
        <v/>
      </c>
      <c r="AF123" s="15" t="str">
        <f>IFERROR(VLOOKUP($G123,TAB!$J:$BB,MATCH($Z123,TAB!$1:$1,0)-6,FALSE),"")</f>
        <v/>
      </c>
      <c r="AG123" s="15" t="str">
        <f t="shared" si="45"/>
        <v/>
      </c>
      <c r="AH123" s="14" t="str">
        <f>IFERROR(VLOOKUP(AG123,INSTRUCTION!$I$1:$J$101,2),"")</f>
        <v/>
      </c>
      <c r="AI123" s="15" t="str">
        <f t="shared" si="67"/>
        <v/>
      </c>
      <c r="AJ123" s="15" t="str">
        <f>IF(C123=0,"",TAB!G123)</f>
        <v/>
      </c>
      <c r="AK123" s="15" t="str">
        <f>IFERROR(VLOOKUP(AJ123,INSTRUCTION!$D$2:$E$18,2,FALSE),"")</f>
        <v/>
      </c>
      <c r="AL123" s="15" t="str">
        <f t="shared" si="46"/>
        <v/>
      </c>
      <c r="AM123" s="15" t="str">
        <f>IFERROR(VLOOKUP($G123,TAB!$J:$BB,MATCH($AJ123,TAB!$1:$1,0)-9,FALSE),"")</f>
        <v/>
      </c>
      <c r="AN123" s="15" t="str">
        <f>IF(AM123="AB",IFERROR(VLOOKUP($G123,TAB!$J:$BB,MATCH($AJ123,TAB!$1:$1,0)-8,FALSE),""),"NA")</f>
        <v>NA</v>
      </c>
      <c r="AO123" s="15" t="str">
        <f>IFERROR(VLOOKUP($G123,TAB!$J:$BB,MATCH($AJ123,TAB!$1:$1,0)-7,FALSE),"")</f>
        <v/>
      </c>
      <c r="AP123" s="15" t="str">
        <f>IFERROR(VLOOKUP($G123,TAB!$J:$BB,MATCH($AJ123,TAB!$1:$1,0)-6,FALSE),"")</f>
        <v/>
      </c>
      <c r="AQ123" s="15" t="str">
        <f t="shared" si="47"/>
        <v/>
      </c>
      <c r="AR123" s="14" t="str">
        <f>IFERROR(VLOOKUP(AQ123,INSTRUCTION!$I$1:$J$101,2),"")</f>
        <v/>
      </c>
      <c r="AS123" s="15" t="str">
        <f t="shared" si="68"/>
        <v/>
      </c>
      <c r="AT123" s="15" t="str">
        <f>IF(C123=0,"",TAB!H123)</f>
        <v/>
      </c>
      <c r="AU123" s="15" t="str">
        <f>IFERROR(VLOOKUP(AT123,INSTRUCTION!$D$2:$E$18,2,FALSE),"")</f>
        <v/>
      </c>
      <c r="AV123" s="15" t="str">
        <f t="shared" si="48"/>
        <v/>
      </c>
      <c r="AW123" s="15" t="str">
        <f>IFERROR(VLOOKUP($G123,TAB!$J:$BB,MATCH($AT123,TAB!$1:$1,0)-9,FALSE),"")</f>
        <v/>
      </c>
      <c r="AX123" s="15" t="str">
        <f>IF(AW123="AB",IFERROR(VLOOKUP($G123,TAB!$J:$BB,MATCH($AT123,TAB!$1:$1,0)-8,FALSE),""),"NA")</f>
        <v>NA</v>
      </c>
      <c r="AY123" s="15" t="str">
        <f>IFERROR(VLOOKUP($G123,TAB!$J:$BB,MATCH($AT123,TAB!$1:$1,0)-7,FALSE),"")</f>
        <v/>
      </c>
      <c r="AZ123" s="15" t="str">
        <f>IFERROR(VLOOKUP($G123,TAB!$J:$BB,MATCH($AT123,TAB!$1:$1,0)-6,FALSE),"")</f>
        <v/>
      </c>
      <c r="BA123" s="15" t="str">
        <f t="shared" si="49"/>
        <v/>
      </c>
      <c r="BB123" s="14" t="str">
        <f>IFERROR(VLOOKUP(BA123,INSTRUCTION!$I$1:$J$101,2),"")</f>
        <v/>
      </c>
      <c r="BC123" s="15" t="str">
        <f t="shared" si="69"/>
        <v/>
      </c>
      <c r="BD123" s="15" t="str">
        <f>IF(C123=0,"",TAB!I123)</f>
        <v/>
      </c>
      <c r="BE123" s="15" t="str">
        <f>IFERROR(VLOOKUP(BD123,INSTRUCTION!$D$2:$E$18,2,FALSE),"")</f>
        <v/>
      </c>
      <c r="BF123" s="15" t="str">
        <f t="shared" si="50"/>
        <v/>
      </c>
      <c r="BG123" s="15" t="str">
        <f>IFERROR(VLOOKUP($G123,TAB!$J:$BB,MATCH($BD123,TAB!$1:$1,0)-9,FALSE),"")</f>
        <v/>
      </c>
      <c r="BH123" s="15" t="str">
        <f>IF(BG123="AB",IFERROR(VLOOKUP($G123,TAB!$J:$BB,MATCH($BD123,TAB!$1:$1,0)-8,FALSE),""),"NA")</f>
        <v>NA</v>
      </c>
      <c r="BI123" s="15" t="str">
        <f>IFERROR(VLOOKUP($G123,TAB!$J:$BB,MATCH($BD123,TAB!$1:$1,0)-7,FALSE),"")</f>
        <v/>
      </c>
      <c r="BJ123" s="15" t="str">
        <f>IFERROR(VLOOKUP($G123,TAB!$J:$BB,MATCH($BD123,TAB!$1:$1,0)-6,FALSE),"")</f>
        <v/>
      </c>
      <c r="BK123" s="15" t="str">
        <f t="shared" si="51"/>
        <v/>
      </c>
      <c r="BL123" s="14" t="str">
        <f>IFERROR(VLOOKUP(BK123,INSTRUCTION!$I$1:$J$101,2),"")</f>
        <v/>
      </c>
      <c r="BM123" s="15" t="str">
        <f t="shared" si="70"/>
        <v/>
      </c>
      <c r="BN123" s="15" t="str">
        <f t="shared" si="52"/>
        <v/>
      </c>
      <c r="BO123" s="15" t="str">
        <f>IFERROR(SUMPRODUCT(LARGE((J123,S123,AC123,AM123,AW123,BG123),{1,2,3,4,5})),"")</f>
        <v/>
      </c>
      <c r="BP123" s="15" t="str">
        <f>IFERROR(SUMPRODUCT(LARGE((K123,U123,AE123,AO123,AY123,BI123),{1,2,3,4,5})),"")</f>
        <v/>
      </c>
      <c r="BQ123" s="15" t="str">
        <f>IF(BP123=0,"N.A.",IFERROR(SUMPRODUCT(LARGE((N123,W123,AG123,AQ123,BA123,BK123),{1,2,3,4,5})),""))</f>
        <v/>
      </c>
      <c r="BR123" s="15" t="str">
        <f t="shared" si="53"/>
        <v/>
      </c>
      <c r="BS123" s="15" t="str">
        <f t="shared" si="54"/>
        <v/>
      </c>
      <c r="BT123" s="15" t="str">
        <f t="shared" si="55"/>
        <v>N.A.</v>
      </c>
      <c r="BU123" s="15" t="str">
        <f t="shared" si="56"/>
        <v>N.A.</v>
      </c>
      <c r="BV123" s="15" t="str">
        <f t="shared" si="57"/>
        <v>N.A.</v>
      </c>
      <c r="BW123" s="34" t="str">
        <f t="shared" si="58"/>
        <v>N.A.</v>
      </c>
      <c r="BX123" s="15" t="str">
        <f t="shared" si="59"/>
        <v>N.A.</v>
      </c>
      <c r="BY123" s="15" t="str">
        <f t="shared" si="60"/>
        <v>N.A.</v>
      </c>
      <c r="BZ123" s="15" t="str">
        <f t="shared" si="63"/>
        <v>FAILED</v>
      </c>
      <c r="CA123" s="20" t="str">
        <f t="shared" si="61"/>
        <v/>
      </c>
      <c r="CB123" s="16">
        <f t="shared" si="62"/>
        <v>0</v>
      </c>
    </row>
    <row r="124" spans="1:80" x14ac:dyDescent="0.3">
      <c r="A124" s="49">
        <v>122</v>
      </c>
      <c r="B124" s="15">
        <f>TAB!A124</f>
        <v>0</v>
      </c>
      <c r="C124" s="15">
        <f>TAB!B124</f>
        <v>0</v>
      </c>
      <c r="D124" s="14" t="str">
        <f>IF(C124=0,"",TAB!C124)</f>
        <v/>
      </c>
      <c r="E124" s="14" t="str">
        <f>IF(C124=0,"",TAB!D124)</f>
        <v/>
      </c>
      <c r="F124" s="36" t="str">
        <f>IF(C124=0,"",TAB!E124)</f>
        <v/>
      </c>
      <c r="G124" s="14" t="str">
        <f>IF(C124=0,"",TAB!J124)</f>
        <v/>
      </c>
      <c r="H124" s="15" t="str">
        <f t="shared" si="39"/>
        <v/>
      </c>
      <c r="I124" s="15" t="str">
        <f t="shared" si="64"/>
        <v/>
      </c>
      <c r="J124" s="15" t="str">
        <f>IFERROR(VLOOKUP($G124,TAB!$J:$BB,2,FALSE),"")</f>
        <v/>
      </c>
      <c r="K124" s="15" t="str">
        <f>IF(J124="AB",IFERROR(VLOOKUP($G124,TAB!$J:$BB,3,FALSE),""),"NA")</f>
        <v>NA</v>
      </c>
      <c r="L124" s="15" t="str">
        <f>IFERROR(VLOOKUP($G124,TAB!$J:$BB,4,FALSE),"")</f>
        <v/>
      </c>
      <c r="M124" s="15" t="str">
        <f>IFERROR(VLOOKUP($G124,TAB!$J:$BB,5,FALSE),"")</f>
        <v/>
      </c>
      <c r="N124" s="15" t="str">
        <f t="shared" si="40"/>
        <v/>
      </c>
      <c r="O124" s="14" t="str">
        <f>IFERROR(VLOOKUP(N124,INSTRUCTION!$I$1:$J$101,2),"")</f>
        <v/>
      </c>
      <c r="P124" s="15" t="str">
        <f t="shared" si="65"/>
        <v/>
      </c>
      <c r="Q124" s="15" t="str">
        <f t="shared" si="41"/>
        <v/>
      </c>
      <c r="R124" s="15" t="str">
        <f t="shared" si="42"/>
        <v/>
      </c>
      <c r="S124" s="15" t="str">
        <f>IFERROR(VLOOKUP($G124,TAB!$J:$BB,6,FALSE),"")</f>
        <v/>
      </c>
      <c r="T124" s="15" t="str">
        <f>IF(S124="AB",IFERROR(VLOOKUP($G124,TAB!$J:$BB,7,FALSE),""),"NA")</f>
        <v>NA</v>
      </c>
      <c r="U124" s="15" t="str">
        <f>IFERROR(VLOOKUP($G124,TAB!$J:$BB,8,FALSE),"")</f>
        <v/>
      </c>
      <c r="V124" s="15" t="str">
        <f>IFERROR(VLOOKUP($G124,TAB!$J:$BB,9,FALSE),"")</f>
        <v/>
      </c>
      <c r="W124" s="15" t="str">
        <f t="shared" si="43"/>
        <v/>
      </c>
      <c r="X124" s="14" t="str">
        <f>IFERROR(VLOOKUP(W124,INSTRUCTION!$I$1:$J$101,2),"")</f>
        <v/>
      </c>
      <c r="Y124" s="15" t="str">
        <f t="shared" si="66"/>
        <v/>
      </c>
      <c r="Z124" s="14" t="str">
        <f>IF(C124=0,"",TAB!F124)</f>
        <v/>
      </c>
      <c r="AA124" s="15" t="str">
        <f>IFERROR(VLOOKUP(Z124,INSTRUCTION!$D$2:$E$18,2,FALSE),"")</f>
        <v/>
      </c>
      <c r="AB124" s="15" t="str">
        <f t="shared" si="44"/>
        <v/>
      </c>
      <c r="AC124" s="15" t="str">
        <f>IFERROR(VLOOKUP($G124,TAB!$J:$BB,MATCH($Z124,TAB!$1:$1,0)-9,FALSE),"")</f>
        <v/>
      </c>
      <c r="AD124" s="15" t="str">
        <f>IF(AC124="AB",IFERROR(VLOOKUP($G124,TAB!$J:$BB,MATCH($Z124,TAB!$1:$1,0)-8,FALSE),""),"NA")</f>
        <v>NA</v>
      </c>
      <c r="AE124" s="15" t="str">
        <f>IFERROR(VLOOKUP($G124,TAB!$J:$BB,MATCH($Z124,TAB!$1:$1,0)-7,FALSE),"")</f>
        <v/>
      </c>
      <c r="AF124" s="15" t="str">
        <f>IFERROR(VLOOKUP($G124,TAB!$J:$BB,MATCH($Z124,TAB!$1:$1,0)-6,FALSE),"")</f>
        <v/>
      </c>
      <c r="AG124" s="15" t="str">
        <f t="shared" si="45"/>
        <v/>
      </c>
      <c r="AH124" s="14" t="str">
        <f>IFERROR(VLOOKUP(AG124,INSTRUCTION!$I$1:$J$101,2),"")</f>
        <v/>
      </c>
      <c r="AI124" s="15" t="str">
        <f t="shared" si="67"/>
        <v/>
      </c>
      <c r="AJ124" s="15" t="str">
        <f>IF(C124=0,"",TAB!G124)</f>
        <v/>
      </c>
      <c r="AK124" s="15" t="str">
        <f>IFERROR(VLOOKUP(AJ124,INSTRUCTION!$D$2:$E$18,2,FALSE),"")</f>
        <v/>
      </c>
      <c r="AL124" s="15" t="str">
        <f t="shared" si="46"/>
        <v/>
      </c>
      <c r="AM124" s="15" t="str">
        <f>IFERROR(VLOOKUP($G124,TAB!$J:$BB,MATCH($AJ124,TAB!$1:$1,0)-9,FALSE),"")</f>
        <v/>
      </c>
      <c r="AN124" s="15" t="str">
        <f>IF(AM124="AB",IFERROR(VLOOKUP($G124,TAB!$J:$BB,MATCH($AJ124,TAB!$1:$1,0)-8,FALSE),""),"NA")</f>
        <v>NA</v>
      </c>
      <c r="AO124" s="15" t="str">
        <f>IFERROR(VLOOKUP($G124,TAB!$J:$BB,MATCH($AJ124,TAB!$1:$1,0)-7,FALSE),"")</f>
        <v/>
      </c>
      <c r="AP124" s="15" t="str">
        <f>IFERROR(VLOOKUP($G124,TAB!$J:$BB,MATCH($AJ124,TAB!$1:$1,0)-6,FALSE),"")</f>
        <v/>
      </c>
      <c r="AQ124" s="15" t="str">
        <f t="shared" si="47"/>
        <v/>
      </c>
      <c r="AR124" s="14" t="str">
        <f>IFERROR(VLOOKUP(AQ124,INSTRUCTION!$I$1:$J$101,2),"")</f>
        <v/>
      </c>
      <c r="AS124" s="15" t="str">
        <f t="shared" si="68"/>
        <v/>
      </c>
      <c r="AT124" s="15" t="str">
        <f>IF(C124=0,"",TAB!H124)</f>
        <v/>
      </c>
      <c r="AU124" s="15" t="str">
        <f>IFERROR(VLOOKUP(AT124,INSTRUCTION!$D$2:$E$18,2,FALSE),"")</f>
        <v/>
      </c>
      <c r="AV124" s="15" t="str">
        <f t="shared" si="48"/>
        <v/>
      </c>
      <c r="AW124" s="15" t="str">
        <f>IFERROR(VLOOKUP($G124,TAB!$J:$BB,MATCH($AT124,TAB!$1:$1,0)-9,FALSE),"")</f>
        <v/>
      </c>
      <c r="AX124" s="15" t="str">
        <f>IF(AW124="AB",IFERROR(VLOOKUP($G124,TAB!$J:$BB,MATCH($AT124,TAB!$1:$1,0)-8,FALSE),""),"NA")</f>
        <v>NA</v>
      </c>
      <c r="AY124" s="15" t="str">
        <f>IFERROR(VLOOKUP($G124,TAB!$J:$BB,MATCH($AT124,TAB!$1:$1,0)-7,FALSE),"")</f>
        <v/>
      </c>
      <c r="AZ124" s="15" t="str">
        <f>IFERROR(VLOOKUP($G124,TAB!$J:$BB,MATCH($AT124,TAB!$1:$1,0)-6,FALSE),"")</f>
        <v/>
      </c>
      <c r="BA124" s="15" t="str">
        <f t="shared" si="49"/>
        <v/>
      </c>
      <c r="BB124" s="14" t="str">
        <f>IFERROR(VLOOKUP(BA124,INSTRUCTION!$I$1:$J$101,2),"")</f>
        <v/>
      </c>
      <c r="BC124" s="15" t="str">
        <f t="shared" si="69"/>
        <v/>
      </c>
      <c r="BD124" s="15" t="str">
        <f>IF(C124=0,"",TAB!I124)</f>
        <v/>
      </c>
      <c r="BE124" s="15" t="str">
        <f>IFERROR(VLOOKUP(BD124,INSTRUCTION!$D$2:$E$18,2,FALSE),"")</f>
        <v/>
      </c>
      <c r="BF124" s="15" t="str">
        <f t="shared" si="50"/>
        <v/>
      </c>
      <c r="BG124" s="15" t="str">
        <f>IFERROR(VLOOKUP($G124,TAB!$J:$BB,MATCH($BD124,TAB!$1:$1,0)-9,FALSE),"")</f>
        <v/>
      </c>
      <c r="BH124" s="15" t="str">
        <f>IF(BG124="AB",IFERROR(VLOOKUP($G124,TAB!$J:$BB,MATCH($BD124,TAB!$1:$1,0)-8,FALSE),""),"NA")</f>
        <v>NA</v>
      </c>
      <c r="BI124" s="15" t="str">
        <f>IFERROR(VLOOKUP($G124,TAB!$J:$BB,MATCH($BD124,TAB!$1:$1,0)-7,FALSE),"")</f>
        <v/>
      </c>
      <c r="BJ124" s="15" t="str">
        <f>IFERROR(VLOOKUP($G124,TAB!$J:$BB,MATCH($BD124,TAB!$1:$1,0)-6,FALSE),"")</f>
        <v/>
      </c>
      <c r="BK124" s="15" t="str">
        <f t="shared" si="51"/>
        <v/>
      </c>
      <c r="BL124" s="14" t="str">
        <f>IFERROR(VLOOKUP(BK124,INSTRUCTION!$I$1:$J$101,2),"")</f>
        <v/>
      </c>
      <c r="BM124" s="15" t="str">
        <f t="shared" si="70"/>
        <v/>
      </c>
      <c r="BN124" s="15" t="str">
        <f t="shared" si="52"/>
        <v/>
      </c>
      <c r="BO124" s="15" t="str">
        <f>IFERROR(SUMPRODUCT(LARGE((J124,S124,AC124,AM124,AW124,BG124),{1,2,3,4,5})),"")</f>
        <v/>
      </c>
      <c r="BP124" s="15" t="str">
        <f>IFERROR(SUMPRODUCT(LARGE((K124,U124,AE124,AO124,AY124,BI124),{1,2,3,4,5})),"")</f>
        <v/>
      </c>
      <c r="BQ124" s="15" t="str">
        <f>IF(BP124=0,"N.A.",IFERROR(SUMPRODUCT(LARGE((N124,W124,AG124,AQ124,BA124,BK124),{1,2,3,4,5})),""))</f>
        <v/>
      </c>
      <c r="BR124" s="15" t="str">
        <f t="shared" si="53"/>
        <v/>
      </c>
      <c r="BS124" s="15" t="str">
        <f t="shared" si="54"/>
        <v/>
      </c>
      <c r="BT124" s="15" t="str">
        <f t="shared" si="55"/>
        <v>N.A.</v>
      </c>
      <c r="BU124" s="15" t="str">
        <f t="shared" si="56"/>
        <v>N.A.</v>
      </c>
      <c r="BV124" s="15" t="str">
        <f t="shared" si="57"/>
        <v>N.A.</v>
      </c>
      <c r="BW124" s="34" t="str">
        <f t="shared" si="58"/>
        <v>N.A.</v>
      </c>
      <c r="BX124" s="15" t="str">
        <f t="shared" si="59"/>
        <v>N.A.</v>
      </c>
      <c r="BY124" s="15" t="str">
        <f t="shared" si="60"/>
        <v>N.A.</v>
      </c>
      <c r="BZ124" s="15" t="str">
        <f t="shared" si="63"/>
        <v>FAILED</v>
      </c>
      <c r="CA124" s="20" t="str">
        <f t="shared" si="61"/>
        <v/>
      </c>
      <c r="CB124" s="16">
        <f t="shared" si="62"/>
        <v>0</v>
      </c>
    </row>
    <row r="125" spans="1:80" x14ac:dyDescent="0.3">
      <c r="A125" s="49">
        <v>123</v>
      </c>
      <c r="B125" s="15">
        <f>TAB!A125</f>
        <v>0</v>
      </c>
      <c r="C125" s="15">
        <f>TAB!B125</f>
        <v>0</v>
      </c>
      <c r="D125" s="14" t="str">
        <f>IF(C125=0,"",TAB!C125)</f>
        <v/>
      </c>
      <c r="E125" s="14" t="str">
        <f>IF(C125=0,"",TAB!D125)</f>
        <v/>
      </c>
      <c r="F125" s="36" t="str">
        <f>IF(C125=0,"",TAB!E125)</f>
        <v/>
      </c>
      <c r="G125" s="14" t="str">
        <f>IF(C125=0,"",TAB!J125)</f>
        <v/>
      </c>
      <c r="H125" s="15" t="str">
        <f t="shared" si="39"/>
        <v/>
      </c>
      <c r="I125" s="15" t="str">
        <f t="shared" si="64"/>
        <v/>
      </c>
      <c r="J125" s="15" t="str">
        <f>IFERROR(VLOOKUP($G125,TAB!$J:$BB,2,FALSE),"")</f>
        <v/>
      </c>
      <c r="K125" s="15" t="str">
        <f>IF(J125="AB",IFERROR(VLOOKUP($G125,TAB!$J:$BB,3,FALSE),""),"NA")</f>
        <v>NA</v>
      </c>
      <c r="L125" s="15" t="str">
        <f>IFERROR(VLOOKUP($G125,TAB!$J:$BB,4,FALSE),"")</f>
        <v/>
      </c>
      <c r="M125" s="15" t="str">
        <f>IFERROR(VLOOKUP($G125,TAB!$J:$BB,5,FALSE),"")</f>
        <v/>
      </c>
      <c r="N125" s="15" t="str">
        <f t="shared" si="40"/>
        <v/>
      </c>
      <c r="O125" s="14" t="str">
        <f>IFERROR(VLOOKUP(N125,INSTRUCTION!$I$1:$J$101,2),"")</f>
        <v/>
      </c>
      <c r="P125" s="15" t="str">
        <f t="shared" si="65"/>
        <v/>
      </c>
      <c r="Q125" s="15" t="str">
        <f t="shared" si="41"/>
        <v/>
      </c>
      <c r="R125" s="15" t="str">
        <f t="shared" si="42"/>
        <v/>
      </c>
      <c r="S125" s="15" t="str">
        <f>IFERROR(VLOOKUP($G125,TAB!$J:$BB,6,FALSE),"")</f>
        <v/>
      </c>
      <c r="T125" s="15" t="str">
        <f>IF(S125="AB",IFERROR(VLOOKUP($G125,TAB!$J:$BB,7,FALSE),""),"NA")</f>
        <v>NA</v>
      </c>
      <c r="U125" s="15" t="str">
        <f>IFERROR(VLOOKUP($G125,TAB!$J:$BB,8,FALSE),"")</f>
        <v/>
      </c>
      <c r="V125" s="15" t="str">
        <f>IFERROR(VLOOKUP($G125,TAB!$J:$BB,9,FALSE),"")</f>
        <v/>
      </c>
      <c r="W125" s="15" t="str">
        <f t="shared" si="43"/>
        <v/>
      </c>
      <c r="X125" s="14" t="str">
        <f>IFERROR(VLOOKUP(W125,INSTRUCTION!$I$1:$J$101,2),"")</f>
        <v/>
      </c>
      <c r="Y125" s="15" t="str">
        <f t="shared" si="66"/>
        <v/>
      </c>
      <c r="Z125" s="14" t="str">
        <f>IF(C125=0,"",TAB!F125)</f>
        <v/>
      </c>
      <c r="AA125" s="15" t="str">
        <f>IFERROR(VLOOKUP(Z125,INSTRUCTION!$D$2:$E$18,2,FALSE),"")</f>
        <v/>
      </c>
      <c r="AB125" s="15" t="str">
        <f t="shared" si="44"/>
        <v/>
      </c>
      <c r="AC125" s="15" t="str">
        <f>IFERROR(VLOOKUP($G125,TAB!$J:$BB,MATCH($Z125,TAB!$1:$1,0)-9,FALSE),"")</f>
        <v/>
      </c>
      <c r="AD125" s="15" t="str">
        <f>IF(AC125="AB",IFERROR(VLOOKUP($G125,TAB!$J:$BB,MATCH($Z125,TAB!$1:$1,0)-8,FALSE),""),"NA")</f>
        <v>NA</v>
      </c>
      <c r="AE125" s="15" t="str">
        <f>IFERROR(VLOOKUP($G125,TAB!$J:$BB,MATCH($Z125,TAB!$1:$1,0)-7,FALSE),"")</f>
        <v/>
      </c>
      <c r="AF125" s="15" t="str">
        <f>IFERROR(VLOOKUP($G125,TAB!$J:$BB,MATCH($Z125,TAB!$1:$1,0)-6,FALSE),"")</f>
        <v/>
      </c>
      <c r="AG125" s="15" t="str">
        <f t="shared" si="45"/>
        <v/>
      </c>
      <c r="AH125" s="14" t="str">
        <f>IFERROR(VLOOKUP(AG125,INSTRUCTION!$I$1:$J$101,2),"")</f>
        <v/>
      </c>
      <c r="AI125" s="15" t="str">
        <f t="shared" si="67"/>
        <v/>
      </c>
      <c r="AJ125" s="15" t="str">
        <f>IF(C125=0,"",TAB!G125)</f>
        <v/>
      </c>
      <c r="AK125" s="15" t="str">
        <f>IFERROR(VLOOKUP(AJ125,INSTRUCTION!$D$2:$E$18,2,FALSE),"")</f>
        <v/>
      </c>
      <c r="AL125" s="15" t="str">
        <f t="shared" si="46"/>
        <v/>
      </c>
      <c r="AM125" s="15" t="str">
        <f>IFERROR(VLOOKUP($G125,TAB!$J:$BB,MATCH($AJ125,TAB!$1:$1,0)-9,FALSE),"")</f>
        <v/>
      </c>
      <c r="AN125" s="15" t="str">
        <f>IF(AM125="AB",IFERROR(VLOOKUP($G125,TAB!$J:$BB,MATCH($AJ125,TAB!$1:$1,0)-8,FALSE),""),"NA")</f>
        <v>NA</v>
      </c>
      <c r="AO125" s="15" t="str">
        <f>IFERROR(VLOOKUP($G125,TAB!$J:$BB,MATCH($AJ125,TAB!$1:$1,0)-7,FALSE),"")</f>
        <v/>
      </c>
      <c r="AP125" s="15" t="str">
        <f>IFERROR(VLOOKUP($G125,TAB!$J:$BB,MATCH($AJ125,TAB!$1:$1,0)-6,FALSE),"")</f>
        <v/>
      </c>
      <c r="AQ125" s="15" t="str">
        <f t="shared" si="47"/>
        <v/>
      </c>
      <c r="AR125" s="14" t="str">
        <f>IFERROR(VLOOKUP(AQ125,INSTRUCTION!$I$1:$J$101,2),"")</f>
        <v/>
      </c>
      <c r="AS125" s="15" t="str">
        <f t="shared" si="68"/>
        <v/>
      </c>
      <c r="AT125" s="15" t="str">
        <f>IF(C125=0,"",TAB!H125)</f>
        <v/>
      </c>
      <c r="AU125" s="15" t="str">
        <f>IFERROR(VLOOKUP(AT125,INSTRUCTION!$D$2:$E$18,2,FALSE),"")</f>
        <v/>
      </c>
      <c r="AV125" s="15" t="str">
        <f t="shared" si="48"/>
        <v/>
      </c>
      <c r="AW125" s="15" t="str">
        <f>IFERROR(VLOOKUP($G125,TAB!$J:$BB,MATCH($AT125,TAB!$1:$1,0)-9,FALSE),"")</f>
        <v/>
      </c>
      <c r="AX125" s="15" t="str">
        <f>IF(AW125="AB",IFERROR(VLOOKUP($G125,TAB!$J:$BB,MATCH($AT125,TAB!$1:$1,0)-8,FALSE),""),"NA")</f>
        <v>NA</v>
      </c>
      <c r="AY125" s="15" t="str">
        <f>IFERROR(VLOOKUP($G125,TAB!$J:$BB,MATCH($AT125,TAB!$1:$1,0)-7,FALSE),"")</f>
        <v/>
      </c>
      <c r="AZ125" s="15" t="str">
        <f>IFERROR(VLOOKUP($G125,TAB!$J:$BB,MATCH($AT125,TAB!$1:$1,0)-6,FALSE),"")</f>
        <v/>
      </c>
      <c r="BA125" s="15" t="str">
        <f t="shared" si="49"/>
        <v/>
      </c>
      <c r="BB125" s="14" t="str">
        <f>IFERROR(VLOOKUP(BA125,INSTRUCTION!$I$1:$J$101,2),"")</f>
        <v/>
      </c>
      <c r="BC125" s="15" t="str">
        <f t="shared" si="69"/>
        <v/>
      </c>
      <c r="BD125" s="15" t="str">
        <f>IF(C125=0,"",TAB!I125)</f>
        <v/>
      </c>
      <c r="BE125" s="15" t="str">
        <f>IFERROR(VLOOKUP(BD125,INSTRUCTION!$D$2:$E$18,2,FALSE),"")</f>
        <v/>
      </c>
      <c r="BF125" s="15" t="str">
        <f t="shared" si="50"/>
        <v/>
      </c>
      <c r="BG125" s="15" t="str">
        <f>IFERROR(VLOOKUP($G125,TAB!$J:$BB,MATCH($BD125,TAB!$1:$1,0)-9,FALSE),"")</f>
        <v/>
      </c>
      <c r="BH125" s="15" t="str">
        <f>IF(BG125="AB",IFERROR(VLOOKUP($G125,TAB!$J:$BB,MATCH($BD125,TAB!$1:$1,0)-8,FALSE),""),"NA")</f>
        <v>NA</v>
      </c>
      <c r="BI125" s="15" t="str">
        <f>IFERROR(VLOOKUP($G125,TAB!$J:$BB,MATCH($BD125,TAB!$1:$1,0)-7,FALSE),"")</f>
        <v/>
      </c>
      <c r="BJ125" s="15" t="str">
        <f>IFERROR(VLOOKUP($G125,TAB!$J:$BB,MATCH($BD125,TAB!$1:$1,0)-6,FALSE),"")</f>
        <v/>
      </c>
      <c r="BK125" s="15" t="str">
        <f t="shared" si="51"/>
        <v/>
      </c>
      <c r="BL125" s="14" t="str">
        <f>IFERROR(VLOOKUP(BK125,INSTRUCTION!$I$1:$J$101,2),"")</f>
        <v/>
      </c>
      <c r="BM125" s="15" t="str">
        <f t="shared" si="70"/>
        <v/>
      </c>
      <c r="BN125" s="15" t="str">
        <f t="shared" si="52"/>
        <v/>
      </c>
      <c r="BO125" s="15" t="str">
        <f>IFERROR(SUMPRODUCT(LARGE((J125,S125,AC125,AM125,AW125,BG125),{1,2,3,4,5})),"")</f>
        <v/>
      </c>
      <c r="BP125" s="15" t="str">
        <f>IFERROR(SUMPRODUCT(LARGE((K125,U125,AE125,AO125,AY125,BI125),{1,2,3,4,5})),"")</f>
        <v/>
      </c>
      <c r="BQ125" s="15" t="str">
        <f>IF(BP125=0,"N.A.",IFERROR(SUMPRODUCT(LARGE((N125,W125,AG125,AQ125,BA125,BK125),{1,2,3,4,5})),""))</f>
        <v/>
      </c>
      <c r="BR125" s="15" t="str">
        <f t="shared" si="53"/>
        <v/>
      </c>
      <c r="BS125" s="15" t="str">
        <f t="shared" si="54"/>
        <v/>
      </c>
      <c r="BT125" s="15" t="str">
        <f t="shared" si="55"/>
        <v>N.A.</v>
      </c>
      <c r="BU125" s="15" t="str">
        <f t="shared" si="56"/>
        <v>N.A.</v>
      </c>
      <c r="BV125" s="15" t="str">
        <f t="shared" si="57"/>
        <v>N.A.</v>
      </c>
      <c r="BW125" s="34" t="str">
        <f t="shared" si="58"/>
        <v>N.A.</v>
      </c>
      <c r="BX125" s="15" t="str">
        <f t="shared" si="59"/>
        <v>N.A.</v>
      </c>
      <c r="BY125" s="15" t="str">
        <f t="shared" si="60"/>
        <v>N.A.</v>
      </c>
      <c r="BZ125" s="15" t="str">
        <f t="shared" si="63"/>
        <v>FAILED</v>
      </c>
      <c r="CA125" s="20" t="str">
        <f t="shared" si="61"/>
        <v/>
      </c>
      <c r="CB125" s="16">
        <f t="shared" si="62"/>
        <v>0</v>
      </c>
    </row>
    <row r="126" spans="1:80" x14ac:dyDescent="0.3">
      <c r="A126" s="49">
        <v>124</v>
      </c>
      <c r="B126" s="15">
        <f>TAB!A126</f>
        <v>0</v>
      </c>
      <c r="C126" s="15">
        <f>TAB!B126</f>
        <v>0</v>
      </c>
      <c r="D126" s="14" t="str">
        <f>IF(C126=0,"",TAB!C126)</f>
        <v/>
      </c>
      <c r="E126" s="14" t="str">
        <f>IF(C126=0,"",TAB!D126)</f>
        <v/>
      </c>
      <c r="F126" s="36" t="str">
        <f>IF(C126=0,"",TAB!E126)</f>
        <v/>
      </c>
      <c r="G126" s="14" t="str">
        <f>IF(C126=0,"",TAB!J126)</f>
        <v/>
      </c>
      <c r="H126" s="15" t="str">
        <f t="shared" si="39"/>
        <v/>
      </c>
      <c r="I126" s="15" t="str">
        <f t="shared" si="64"/>
        <v/>
      </c>
      <c r="J126" s="15" t="str">
        <f>IFERROR(VLOOKUP($G126,TAB!$J:$BB,2,FALSE),"")</f>
        <v/>
      </c>
      <c r="K126" s="15" t="str">
        <f>IF(J126="AB",IFERROR(VLOOKUP($G126,TAB!$J:$BB,3,FALSE),""),"NA")</f>
        <v>NA</v>
      </c>
      <c r="L126" s="15" t="str">
        <f>IFERROR(VLOOKUP($G126,TAB!$J:$BB,4,FALSE),"")</f>
        <v/>
      </c>
      <c r="M126" s="15" t="str">
        <f>IFERROR(VLOOKUP($G126,TAB!$J:$BB,5,FALSE),"")</f>
        <v/>
      </c>
      <c r="N126" s="15" t="str">
        <f t="shared" si="40"/>
        <v/>
      </c>
      <c r="O126" s="14" t="str">
        <f>IFERROR(VLOOKUP(N126,INSTRUCTION!$I$1:$J$101,2),"")</f>
        <v/>
      </c>
      <c r="P126" s="15" t="str">
        <f t="shared" si="65"/>
        <v/>
      </c>
      <c r="Q126" s="15" t="str">
        <f t="shared" si="41"/>
        <v/>
      </c>
      <c r="R126" s="15" t="str">
        <f t="shared" si="42"/>
        <v/>
      </c>
      <c r="S126" s="15" t="str">
        <f>IFERROR(VLOOKUP($G126,TAB!$J:$BB,6,FALSE),"")</f>
        <v/>
      </c>
      <c r="T126" s="15" t="str">
        <f>IF(S126="AB",IFERROR(VLOOKUP($G126,TAB!$J:$BB,7,FALSE),""),"NA")</f>
        <v>NA</v>
      </c>
      <c r="U126" s="15" t="str">
        <f>IFERROR(VLOOKUP($G126,TAB!$J:$BB,8,FALSE),"")</f>
        <v/>
      </c>
      <c r="V126" s="15" t="str">
        <f>IFERROR(VLOOKUP($G126,TAB!$J:$BB,9,FALSE),"")</f>
        <v/>
      </c>
      <c r="W126" s="15" t="str">
        <f t="shared" si="43"/>
        <v/>
      </c>
      <c r="X126" s="14" t="str">
        <f>IFERROR(VLOOKUP(W126,INSTRUCTION!$I$1:$J$101,2),"")</f>
        <v/>
      </c>
      <c r="Y126" s="15" t="str">
        <f t="shared" si="66"/>
        <v/>
      </c>
      <c r="Z126" s="14" t="str">
        <f>IF(C126=0,"",TAB!F126)</f>
        <v/>
      </c>
      <c r="AA126" s="15" t="str">
        <f>IFERROR(VLOOKUP(Z126,INSTRUCTION!$D$2:$E$18,2,FALSE),"")</f>
        <v/>
      </c>
      <c r="AB126" s="15" t="str">
        <f t="shared" si="44"/>
        <v/>
      </c>
      <c r="AC126" s="15" t="str">
        <f>IFERROR(VLOOKUP($G126,TAB!$J:$BB,MATCH($Z126,TAB!$1:$1,0)-9,FALSE),"")</f>
        <v/>
      </c>
      <c r="AD126" s="15" t="str">
        <f>IF(AC126="AB",IFERROR(VLOOKUP($G126,TAB!$J:$BB,MATCH($Z126,TAB!$1:$1,0)-8,FALSE),""),"NA")</f>
        <v>NA</v>
      </c>
      <c r="AE126" s="15" t="str">
        <f>IFERROR(VLOOKUP($G126,TAB!$J:$BB,MATCH($Z126,TAB!$1:$1,0)-7,FALSE),"")</f>
        <v/>
      </c>
      <c r="AF126" s="15" t="str">
        <f>IFERROR(VLOOKUP($G126,TAB!$J:$BB,MATCH($Z126,TAB!$1:$1,0)-6,FALSE),"")</f>
        <v/>
      </c>
      <c r="AG126" s="15" t="str">
        <f t="shared" si="45"/>
        <v/>
      </c>
      <c r="AH126" s="14" t="str">
        <f>IFERROR(VLOOKUP(AG126,INSTRUCTION!$I$1:$J$101,2),"")</f>
        <v/>
      </c>
      <c r="AI126" s="15" t="str">
        <f t="shared" si="67"/>
        <v/>
      </c>
      <c r="AJ126" s="15" t="str">
        <f>IF(C126=0,"",TAB!G126)</f>
        <v/>
      </c>
      <c r="AK126" s="15" t="str">
        <f>IFERROR(VLOOKUP(AJ126,INSTRUCTION!$D$2:$E$18,2,FALSE),"")</f>
        <v/>
      </c>
      <c r="AL126" s="15" t="str">
        <f t="shared" si="46"/>
        <v/>
      </c>
      <c r="AM126" s="15" t="str">
        <f>IFERROR(VLOOKUP($G126,TAB!$J:$BB,MATCH($AJ126,TAB!$1:$1,0)-9,FALSE),"")</f>
        <v/>
      </c>
      <c r="AN126" s="15" t="str">
        <f>IF(AM126="AB",IFERROR(VLOOKUP($G126,TAB!$J:$BB,MATCH($AJ126,TAB!$1:$1,0)-8,FALSE),""),"NA")</f>
        <v>NA</v>
      </c>
      <c r="AO126" s="15" t="str">
        <f>IFERROR(VLOOKUP($G126,TAB!$J:$BB,MATCH($AJ126,TAB!$1:$1,0)-7,FALSE),"")</f>
        <v/>
      </c>
      <c r="AP126" s="15" t="str">
        <f>IFERROR(VLOOKUP($G126,TAB!$J:$BB,MATCH($AJ126,TAB!$1:$1,0)-6,FALSE),"")</f>
        <v/>
      </c>
      <c r="AQ126" s="15" t="str">
        <f t="shared" si="47"/>
        <v/>
      </c>
      <c r="AR126" s="14" t="str">
        <f>IFERROR(VLOOKUP(AQ126,INSTRUCTION!$I$1:$J$101,2),"")</f>
        <v/>
      </c>
      <c r="AS126" s="15" t="str">
        <f t="shared" si="68"/>
        <v/>
      </c>
      <c r="AT126" s="15" t="str">
        <f>IF(C126=0,"",TAB!H126)</f>
        <v/>
      </c>
      <c r="AU126" s="15" t="str">
        <f>IFERROR(VLOOKUP(AT126,INSTRUCTION!$D$2:$E$18,2,FALSE),"")</f>
        <v/>
      </c>
      <c r="AV126" s="15" t="str">
        <f t="shared" si="48"/>
        <v/>
      </c>
      <c r="AW126" s="15" t="str">
        <f>IFERROR(VLOOKUP($G126,TAB!$J:$BB,MATCH($AT126,TAB!$1:$1,0)-9,FALSE),"")</f>
        <v/>
      </c>
      <c r="AX126" s="15" t="str">
        <f>IF(AW126="AB",IFERROR(VLOOKUP($G126,TAB!$J:$BB,MATCH($AT126,TAB!$1:$1,0)-8,FALSE),""),"NA")</f>
        <v>NA</v>
      </c>
      <c r="AY126" s="15" t="str">
        <f>IFERROR(VLOOKUP($G126,TAB!$J:$BB,MATCH($AT126,TAB!$1:$1,0)-7,FALSE),"")</f>
        <v/>
      </c>
      <c r="AZ126" s="15" t="str">
        <f>IFERROR(VLOOKUP($G126,TAB!$J:$BB,MATCH($AT126,TAB!$1:$1,0)-6,FALSE),"")</f>
        <v/>
      </c>
      <c r="BA126" s="15" t="str">
        <f t="shared" si="49"/>
        <v/>
      </c>
      <c r="BB126" s="14" t="str">
        <f>IFERROR(VLOOKUP(BA126,INSTRUCTION!$I$1:$J$101,2),"")</f>
        <v/>
      </c>
      <c r="BC126" s="15" t="str">
        <f t="shared" si="69"/>
        <v/>
      </c>
      <c r="BD126" s="15" t="str">
        <f>IF(C126=0,"",TAB!I126)</f>
        <v/>
      </c>
      <c r="BE126" s="15" t="str">
        <f>IFERROR(VLOOKUP(BD126,INSTRUCTION!$D$2:$E$18,2,FALSE),"")</f>
        <v/>
      </c>
      <c r="BF126" s="15" t="str">
        <f t="shared" si="50"/>
        <v/>
      </c>
      <c r="BG126" s="15" t="str">
        <f>IFERROR(VLOOKUP($G126,TAB!$J:$BB,MATCH($BD126,TAB!$1:$1,0)-9,FALSE),"")</f>
        <v/>
      </c>
      <c r="BH126" s="15" t="str">
        <f>IF(BG126="AB",IFERROR(VLOOKUP($G126,TAB!$J:$BB,MATCH($BD126,TAB!$1:$1,0)-8,FALSE),""),"NA")</f>
        <v>NA</v>
      </c>
      <c r="BI126" s="15" t="str">
        <f>IFERROR(VLOOKUP($G126,TAB!$J:$BB,MATCH($BD126,TAB!$1:$1,0)-7,FALSE),"")</f>
        <v/>
      </c>
      <c r="BJ126" s="15" t="str">
        <f>IFERROR(VLOOKUP($G126,TAB!$J:$BB,MATCH($BD126,TAB!$1:$1,0)-6,FALSE),"")</f>
        <v/>
      </c>
      <c r="BK126" s="15" t="str">
        <f t="shared" si="51"/>
        <v/>
      </c>
      <c r="BL126" s="14" t="str">
        <f>IFERROR(VLOOKUP(BK126,INSTRUCTION!$I$1:$J$101,2),"")</f>
        <v/>
      </c>
      <c r="BM126" s="15" t="str">
        <f t="shared" si="70"/>
        <v/>
      </c>
      <c r="BN126" s="15" t="str">
        <f t="shared" si="52"/>
        <v/>
      </c>
      <c r="BO126" s="15" t="str">
        <f>IFERROR(SUMPRODUCT(LARGE((J126,S126,AC126,AM126,AW126,BG126),{1,2,3,4,5})),"")</f>
        <v/>
      </c>
      <c r="BP126" s="15" t="str">
        <f>IFERROR(SUMPRODUCT(LARGE((K126,U126,AE126,AO126,AY126,BI126),{1,2,3,4,5})),"")</f>
        <v/>
      </c>
      <c r="BQ126" s="15" t="str">
        <f>IF(BP126=0,"N.A.",IFERROR(SUMPRODUCT(LARGE((N126,W126,AG126,AQ126,BA126,BK126),{1,2,3,4,5})),""))</f>
        <v/>
      </c>
      <c r="BR126" s="15" t="str">
        <f t="shared" si="53"/>
        <v/>
      </c>
      <c r="BS126" s="15" t="str">
        <f t="shared" si="54"/>
        <v/>
      </c>
      <c r="BT126" s="15" t="str">
        <f t="shared" si="55"/>
        <v>N.A.</v>
      </c>
      <c r="BU126" s="15" t="str">
        <f t="shared" si="56"/>
        <v>N.A.</v>
      </c>
      <c r="BV126" s="15" t="str">
        <f t="shared" si="57"/>
        <v>N.A.</v>
      </c>
      <c r="BW126" s="34" t="str">
        <f t="shared" si="58"/>
        <v>N.A.</v>
      </c>
      <c r="BX126" s="15" t="str">
        <f t="shared" si="59"/>
        <v>N.A.</v>
      </c>
      <c r="BY126" s="15" t="str">
        <f t="shared" si="60"/>
        <v>N.A.</v>
      </c>
      <c r="BZ126" s="15" t="str">
        <f t="shared" si="63"/>
        <v>FAILED</v>
      </c>
      <c r="CA126" s="20" t="str">
        <f t="shared" si="61"/>
        <v/>
      </c>
      <c r="CB126" s="16">
        <f t="shared" si="62"/>
        <v>0</v>
      </c>
    </row>
    <row r="127" spans="1:80" x14ac:dyDescent="0.3">
      <c r="A127" s="49">
        <v>125</v>
      </c>
      <c r="B127" s="15">
        <f>TAB!A127</f>
        <v>0</v>
      </c>
      <c r="C127" s="15">
        <f>TAB!B127</f>
        <v>0</v>
      </c>
      <c r="D127" s="14" t="str">
        <f>IF(C127=0,"",TAB!C127)</f>
        <v/>
      </c>
      <c r="E127" s="14" t="str">
        <f>IF(C127=0,"",TAB!D127)</f>
        <v/>
      </c>
      <c r="F127" s="36" t="str">
        <f>IF(C127=0,"",TAB!E127)</f>
        <v/>
      </c>
      <c r="G127" s="14" t="str">
        <f>IF(C127=0,"",TAB!J127)</f>
        <v/>
      </c>
      <c r="H127" s="15" t="str">
        <f t="shared" si="39"/>
        <v/>
      </c>
      <c r="I127" s="15" t="str">
        <f t="shared" si="64"/>
        <v/>
      </c>
      <c r="J127" s="15" t="str">
        <f>IFERROR(VLOOKUP($G127,TAB!$J:$BB,2,FALSE),"")</f>
        <v/>
      </c>
      <c r="K127" s="15" t="str">
        <f>IF(J127="AB",IFERROR(VLOOKUP($G127,TAB!$J:$BB,3,FALSE),""),"NA")</f>
        <v>NA</v>
      </c>
      <c r="L127" s="15" t="str">
        <f>IFERROR(VLOOKUP($G127,TAB!$J:$BB,4,FALSE),"")</f>
        <v/>
      </c>
      <c r="M127" s="15" t="str">
        <f>IFERROR(VLOOKUP($G127,TAB!$J:$BB,5,FALSE),"")</f>
        <v/>
      </c>
      <c r="N127" s="15" t="str">
        <f t="shared" si="40"/>
        <v/>
      </c>
      <c r="O127" s="14" t="str">
        <f>IFERROR(VLOOKUP(N127,INSTRUCTION!$I$1:$J$101,2),"")</f>
        <v/>
      </c>
      <c r="P127" s="15" t="str">
        <f t="shared" si="65"/>
        <v/>
      </c>
      <c r="Q127" s="15" t="str">
        <f t="shared" si="41"/>
        <v/>
      </c>
      <c r="R127" s="15" t="str">
        <f t="shared" si="42"/>
        <v/>
      </c>
      <c r="S127" s="15" t="str">
        <f>IFERROR(VLOOKUP($G127,TAB!$J:$BB,6,FALSE),"")</f>
        <v/>
      </c>
      <c r="T127" s="15" t="str">
        <f>IF(S127="AB",IFERROR(VLOOKUP($G127,TAB!$J:$BB,7,FALSE),""),"NA")</f>
        <v>NA</v>
      </c>
      <c r="U127" s="15" t="str">
        <f>IFERROR(VLOOKUP($G127,TAB!$J:$BB,8,FALSE),"")</f>
        <v/>
      </c>
      <c r="V127" s="15" t="str">
        <f>IFERROR(VLOOKUP($G127,TAB!$J:$BB,9,FALSE),"")</f>
        <v/>
      </c>
      <c r="W127" s="15" t="str">
        <f t="shared" si="43"/>
        <v/>
      </c>
      <c r="X127" s="14" t="str">
        <f>IFERROR(VLOOKUP(W127,INSTRUCTION!$I$1:$J$101,2),"")</f>
        <v/>
      </c>
      <c r="Y127" s="15" t="str">
        <f t="shared" si="66"/>
        <v/>
      </c>
      <c r="Z127" s="14" t="str">
        <f>IF(C127=0,"",TAB!F127)</f>
        <v/>
      </c>
      <c r="AA127" s="15" t="str">
        <f>IFERROR(VLOOKUP(Z127,INSTRUCTION!$D$2:$E$18,2,FALSE),"")</f>
        <v/>
      </c>
      <c r="AB127" s="15" t="str">
        <f t="shared" si="44"/>
        <v/>
      </c>
      <c r="AC127" s="15" t="str">
        <f>IFERROR(VLOOKUP($G127,TAB!$J:$BB,MATCH($Z127,TAB!$1:$1,0)-9,FALSE),"")</f>
        <v/>
      </c>
      <c r="AD127" s="15" t="str">
        <f>IF(AC127="AB",IFERROR(VLOOKUP($G127,TAB!$J:$BB,MATCH($Z127,TAB!$1:$1,0)-8,FALSE),""),"NA")</f>
        <v>NA</v>
      </c>
      <c r="AE127" s="15" t="str">
        <f>IFERROR(VLOOKUP($G127,TAB!$J:$BB,MATCH($Z127,TAB!$1:$1,0)-7,FALSE),"")</f>
        <v/>
      </c>
      <c r="AF127" s="15" t="str">
        <f>IFERROR(VLOOKUP($G127,TAB!$J:$BB,MATCH($Z127,TAB!$1:$1,0)-6,FALSE),"")</f>
        <v/>
      </c>
      <c r="AG127" s="15" t="str">
        <f t="shared" si="45"/>
        <v/>
      </c>
      <c r="AH127" s="14" t="str">
        <f>IFERROR(VLOOKUP(AG127,INSTRUCTION!$I$1:$J$101,2),"")</f>
        <v/>
      </c>
      <c r="AI127" s="15" t="str">
        <f t="shared" si="67"/>
        <v/>
      </c>
      <c r="AJ127" s="15" t="str">
        <f>IF(C127=0,"",TAB!G127)</f>
        <v/>
      </c>
      <c r="AK127" s="15" t="str">
        <f>IFERROR(VLOOKUP(AJ127,INSTRUCTION!$D$2:$E$18,2,FALSE),"")</f>
        <v/>
      </c>
      <c r="AL127" s="15" t="str">
        <f t="shared" si="46"/>
        <v/>
      </c>
      <c r="AM127" s="15" t="str">
        <f>IFERROR(VLOOKUP($G127,TAB!$J:$BB,MATCH($AJ127,TAB!$1:$1,0)-9,FALSE),"")</f>
        <v/>
      </c>
      <c r="AN127" s="15" t="str">
        <f>IF(AM127="AB",IFERROR(VLOOKUP($G127,TAB!$J:$BB,MATCH($AJ127,TAB!$1:$1,0)-8,FALSE),""),"NA")</f>
        <v>NA</v>
      </c>
      <c r="AO127" s="15" t="str">
        <f>IFERROR(VLOOKUP($G127,TAB!$J:$BB,MATCH($AJ127,TAB!$1:$1,0)-7,FALSE),"")</f>
        <v/>
      </c>
      <c r="AP127" s="15" t="str">
        <f>IFERROR(VLOOKUP($G127,TAB!$J:$BB,MATCH($AJ127,TAB!$1:$1,0)-6,FALSE),"")</f>
        <v/>
      </c>
      <c r="AQ127" s="15" t="str">
        <f t="shared" si="47"/>
        <v/>
      </c>
      <c r="AR127" s="14" t="str">
        <f>IFERROR(VLOOKUP(AQ127,INSTRUCTION!$I$1:$J$101,2),"")</f>
        <v/>
      </c>
      <c r="AS127" s="15" t="str">
        <f t="shared" si="68"/>
        <v/>
      </c>
      <c r="AT127" s="15" t="str">
        <f>IF(C127=0,"",TAB!H127)</f>
        <v/>
      </c>
      <c r="AU127" s="15" t="str">
        <f>IFERROR(VLOOKUP(AT127,INSTRUCTION!$D$2:$E$18,2,FALSE),"")</f>
        <v/>
      </c>
      <c r="AV127" s="15" t="str">
        <f t="shared" si="48"/>
        <v/>
      </c>
      <c r="AW127" s="15" t="str">
        <f>IFERROR(VLOOKUP($G127,TAB!$J:$BB,MATCH($AT127,TAB!$1:$1,0)-9,FALSE),"")</f>
        <v/>
      </c>
      <c r="AX127" s="15" t="str">
        <f>IF(AW127="AB",IFERROR(VLOOKUP($G127,TAB!$J:$BB,MATCH($AT127,TAB!$1:$1,0)-8,FALSE),""),"NA")</f>
        <v>NA</v>
      </c>
      <c r="AY127" s="15" t="str">
        <f>IFERROR(VLOOKUP($G127,TAB!$J:$BB,MATCH($AT127,TAB!$1:$1,0)-7,FALSE),"")</f>
        <v/>
      </c>
      <c r="AZ127" s="15" t="str">
        <f>IFERROR(VLOOKUP($G127,TAB!$J:$BB,MATCH($AT127,TAB!$1:$1,0)-6,FALSE),"")</f>
        <v/>
      </c>
      <c r="BA127" s="15" t="str">
        <f t="shared" si="49"/>
        <v/>
      </c>
      <c r="BB127" s="14" t="str">
        <f>IFERROR(VLOOKUP(BA127,INSTRUCTION!$I$1:$J$101,2),"")</f>
        <v/>
      </c>
      <c r="BC127" s="15" t="str">
        <f t="shared" si="69"/>
        <v/>
      </c>
      <c r="BD127" s="15" t="str">
        <f>IF(C127=0,"",TAB!I127)</f>
        <v/>
      </c>
      <c r="BE127" s="15" t="str">
        <f>IFERROR(VLOOKUP(BD127,INSTRUCTION!$D$2:$E$18,2,FALSE),"")</f>
        <v/>
      </c>
      <c r="BF127" s="15" t="str">
        <f t="shared" si="50"/>
        <v/>
      </c>
      <c r="BG127" s="15" t="str">
        <f>IFERROR(VLOOKUP($G127,TAB!$J:$BB,MATCH($BD127,TAB!$1:$1,0)-9,FALSE),"")</f>
        <v/>
      </c>
      <c r="BH127" s="15" t="str">
        <f>IF(BG127="AB",IFERROR(VLOOKUP($G127,TAB!$J:$BB,MATCH($BD127,TAB!$1:$1,0)-8,FALSE),""),"NA")</f>
        <v>NA</v>
      </c>
      <c r="BI127" s="15" t="str">
        <f>IFERROR(VLOOKUP($G127,TAB!$J:$BB,MATCH($BD127,TAB!$1:$1,0)-7,FALSE),"")</f>
        <v/>
      </c>
      <c r="BJ127" s="15" t="str">
        <f>IFERROR(VLOOKUP($G127,TAB!$J:$BB,MATCH($BD127,TAB!$1:$1,0)-6,FALSE),"")</f>
        <v/>
      </c>
      <c r="BK127" s="15" t="str">
        <f t="shared" si="51"/>
        <v/>
      </c>
      <c r="BL127" s="14" t="str">
        <f>IFERROR(VLOOKUP(BK127,INSTRUCTION!$I$1:$J$101,2),"")</f>
        <v/>
      </c>
      <c r="BM127" s="15" t="str">
        <f t="shared" si="70"/>
        <v/>
      </c>
      <c r="BN127" s="15" t="str">
        <f t="shared" si="52"/>
        <v/>
      </c>
      <c r="BO127" s="15" t="str">
        <f>IFERROR(SUMPRODUCT(LARGE((J127,S127,AC127,AM127,AW127,BG127),{1,2,3,4,5})),"")</f>
        <v/>
      </c>
      <c r="BP127" s="15" t="str">
        <f>IFERROR(SUMPRODUCT(LARGE((K127,U127,AE127,AO127,AY127,BI127),{1,2,3,4,5})),"")</f>
        <v/>
      </c>
      <c r="BQ127" s="15" t="str">
        <f>IF(BP127=0,"N.A.",IFERROR(SUMPRODUCT(LARGE((N127,W127,AG127,AQ127,BA127,BK127),{1,2,3,4,5})),""))</f>
        <v/>
      </c>
      <c r="BR127" s="15" t="str">
        <f t="shared" si="53"/>
        <v/>
      </c>
      <c r="BS127" s="15" t="str">
        <f t="shared" si="54"/>
        <v/>
      </c>
      <c r="BT127" s="15" t="str">
        <f t="shared" si="55"/>
        <v>N.A.</v>
      </c>
      <c r="BU127" s="15" t="str">
        <f t="shared" si="56"/>
        <v>N.A.</v>
      </c>
      <c r="BV127" s="15" t="str">
        <f t="shared" si="57"/>
        <v>N.A.</v>
      </c>
      <c r="BW127" s="34" t="str">
        <f t="shared" si="58"/>
        <v>N.A.</v>
      </c>
      <c r="BX127" s="15" t="str">
        <f t="shared" si="59"/>
        <v>N.A.</v>
      </c>
      <c r="BY127" s="15" t="str">
        <f t="shared" si="60"/>
        <v>N.A.</v>
      </c>
      <c r="BZ127" s="15" t="str">
        <f t="shared" si="63"/>
        <v>FAILED</v>
      </c>
      <c r="CA127" s="20" t="str">
        <f t="shared" si="61"/>
        <v/>
      </c>
      <c r="CB127" s="16">
        <f t="shared" si="62"/>
        <v>0</v>
      </c>
    </row>
    <row r="128" spans="1:80" x14ac:dyDescent="0.3">
      <c r="A128" s="49">
        <v>126</v>
      </c>
      <c r="B128" s="15">
        <f>TAB!A128</f>
        <v>0</v>
      </c>
      <c r="C128" s="15">
        <f>TAB!B128</f>
        <v>0</v>
      </c>
      <c r="D128" s="14" t="str">
        <f>IF(C128=0,"",TAB!C128)</f>
        <v/>
      </c>
      <c r="E128" s="14" t="str">
        <f>IF(C128=0,"",TAB!D128)</f>
        <v/>
      </c>
      <c r="F128" s="36" t="str">
        <f>IF(C128=0,"",TAB!E128)</f>
        <v/>
      </c>
      <c r="G128" s="14" t="str">
        <f>IF(C128=0,"",TAB!J128)</f>
        <v/>
      </c>
      <c r="H128" s="15" t="str">
        <f t="shared" si="39"/>
        <v/>
      </c>
      <c r="I128" s="15" t="str">
        <f t="shared" si="64"/>
        <v/>
      </c>
      <c r="J128" s="15" t="str">
        <f>IFERROR(VLOOKUP($G128,TAB!$J:$BB,2,FALSE),"")</f>
        <v/>
      </c>
      <c r="K128" s="15" t="str">
        <f>IF(J128="AB",IFERROR(VLOOKUP($G128,TAB!$J:$BB,3,FALSE),""),"NA")</f>
        <v>NA</v>
      </c>
      <c r="L128" s="15" t="str">
        <f>IFERROR(VLOOKUP($G128,TAB!$J:$BB,4,FALSE),"")</f>
        <v/>
      </c>
      <c r="M128" s="15" t="str">
        <f>IFERROR(VLOOKUP($G128,TAB!$J:$BB,5,FALSE),"")</f>
        <v/>
      </c>
      <c r="N128" s="15" t="str">
        <f t="shared" si="40"/>
        <v/>
      </c>
      <c r="O128" s="14" t="str">
        <f>IFERROR(VLOOKUP(N128,INSTRUCTION!$I$1:$J$101,2),"")</f>
        <v/>
      </c>
      <c r="P128" s="15" t="str">
        <f t="shared" si="65"/>
        <v/>
      </c>
      <c r="Q128" s="15" t="str">
        <f t="shared" si="41"/>
        <v/>
      </c>
      <c r="R128" s="15" t="str">
        <f t="shared" si="42"/>
        <v/>
      </c>
      <c r="S128" s="15" t="str">
        <f>IFERROR(VLOOKUP($G128,TAB!$J:$BB,6,FALSE),"")</f>
        <v/>
      </c>
      <c r="T128" s="15" t="str">
        <f>IF(S128="AB",IFERROR(VLOOKUP($G128,TAB!$J:$BB,7,FALSE),""),"NA")</f>
        <v>NA</v>
      </c>
      <c r="U128" s="15" t="str">
        <f>IFERROR(VLOOKUP($G128,TAB!$J:$BB,8,FALSE),"")</f>
        <v/>
      </c>
      <c r="V128" s="15" t="str">
        <f>IFERROR(VLOOKUP($G128,TAB!$J:$BB,9,FALSE),"")</f>
        <v/>
      </c>
      <c r="W128" s="15" t="str">
        <f t="shared" si="43"/>
        <v/>
      </c>
      <c r="X128" s="14" t="str">
        <f>IFERROR(VLOOKUP(W128,INSTRUCTION!$I$1:$J$101,2),"")</f>
        <v/>
      </c>
      <c r="Y128" s="15" t="str">
        <f t="shared" si="66"/>
        <v/>
      </c>
      <c r="Z128" s="14" t="str">
        <f>IF(C128=0,"",TAB!F128)</f>
        <v/>
      </c>
      <c r="AA128" s="15" t="str">
        <f>IFERROR(VLOOKUP(Z128,INSTRUCTION!$D$2:$E$18,2,FALSE),"")</f>
        <v/>
      </c>
      <c r="AB128" s="15" t="str">
        <f t="shared" si="44"/>
        <v/>
      </c>
      <c r="AC128" s="15" t="str">
        <f>IFERROR(VLOOKUP($G128,TAB!$J:$BB,MATCH($Z128,TAB!$1:$1,0)-9,FALSE),"")</f>
        <v/>
      </c>
      <c r="AD128" s="15" t="str">
        <f>IF(AC128="AB",IFERROR(VLOOKUP($G128,TAB!$J:$BB,MATCH($Z128,TAB!$1:$1,0)-8,FALSE),""),"NA")</f>
        <v>NA</v>
      </c>
      <c r="AE128" s="15" t="str">
        <f>IFERROR(VLOOKUP($G128,TAB!$J:$BB,MATCH($Z128,TAB!$1:$1,0)-7,FALSE),"")</f>
        <v/>
      </c>
      <c r="AF128" s="15" t="str">
        <f>IFERROR(VLOOKUP($G128,TAB!$J:$BB,MATCH($Z128,TAB!$1:$1,0)-6,FALSE),"")</f>
        <v/>
      </c>
      <c r="AG128" s="15" t="str">
        <f t="shared" si="45"/>
        <v/>
      </c>
      <c r="AH128" s="14" t="str">
        <f>IFERROR(VLOOKUP(AG128,INSTRUCTION!$I$1:$J$101,2),"")</f>
        <v/>
      </c>
      <c r="AI128" s="15" t="str">
        <f t="shared" si="67"/>
        <v/>
      </c>
      <c r="AJ128" s="15" t="str">
        <f>IF(C128=0,"",TAB!G128)</f>
        <v/>
      </c>
      <c r="AK128" s="15" t="str">
        <f>IFERROR(VLOOKUP(AJ128,INSTRUCTION!$D$2:$E$18,2,FALSE),"")</f>
        <v/>
      </c>
      <c r="AL128" s="15" t="str">
        <f t="shared" si="46"/>
        <v/>
      </c>
      <c r="AM128" s="15" t="str">
        <f>IFERROR(VLOOKUP($G128,TAB!$J:$BB,MATCH($AJ128,TAB!$1:$1,0)-9,FALSE),"")</f>
        <v/>
      </c>
      <c r="AN128" s="15" t="str">
        <f>IF(AM128="AB",IFERROR(VLOOKUP($G128,TAB!$J:$BB,MATCH($AJ128,TAB!$1:$1,0)-8,FALSE),""),"NA")</f>
        <v>NA</v>
      </c>
      <c r="AO128" s="15" t="str">
        <f>IFERROR(VLOOKUP($G128,TAB!$J:$BB,MATCH($AJ128,TAB!$1:$1,0)-7,FALSE),"")</f>
        <v/>
      </c>
      <c r="AP128" s="15" t="str">
        <f>IFERROR(VLOOKUP($G128,TAB!$J:$BB,MATCH($AJ128,TAB!$1:$1,0)-6,FALSE),"")</f>
        <v/>
      </c>
      <c r="AQ128" s="15" t="str">
        <f t="shared" si="47"/>
        <v/>
      </c>
      <c r="AR128" s="14" t="str">
        <f>IFERROR(VLOOKUP(AQ128,INSTRUCTION!$I$1:$J$101,2),"")</f>
        <v/>
      </c>
      <c r="AS128" s="15" t="str">
        <f t="shared" si="68"/>
        <v/>
      </c>
      <c r="AT128" s="15" t="str">
        <f>IF(C128=0,"",TAB!H128)</f>
        <v/>
      </c>
      <c r="AU128" s="15" t="str">
        <f>IFERROR(VLOOKUP(AT128,INSTRUCTION!$D$2:$E$18,2,FALSE),"")</f>
        <v/>
      </c>
      <c r="AV128" s="15" t="str">
        <f t="shared" si="48"/>
        <v/>
      </c>
      <c r="AW128" s="15" t="str">
        <f>IFERROR(VLOOKUP($G128,TAB!$J:$BB,MATCH($AT128,TAB!$1:$1,0)-9,FALSE),"")</f>
        <v/>
      </c>
      <c r="AX128" s="15" t="str">
        <f>IF(AW128="AB",IFERROR(VLOOKUP($G128,TAB!$J:$BB,MATCH($AT128,TAB!$1:$1,0)-8,FALSE),""),"NA")</f>
        <v>NA</v>
      </c>
      <c r="AY128" s="15" t="str">
        <f>IFERROR(VLOOKUP($G128,TAB!$J:$BB,MATCH($AT128,TAB!$1:$1,0)-7,FALSE),"")</f>
        <v/>
      </c>
      <c r="AZ128" s="15" t="str">
        <f>IFERROR(VLOOKUP($G128,TAB!$J:$BB,MATCH($AT128,TAB!$1:$1,0)-6,FALSE),"")</f>
        <v/>
      </c>
      <c r="BA128" s="15" t="str">
        <f t="shared" si="49"/>
        <v/>
      </c>
      <c r="BB128" s="14" t="str">
        <f>IFERROR(VLOOKUP(BA128,INSTRUCTION!$I$1:$J$101,2),"")</f>
        <v/>
      </c>
      <c r="BC128" s="15" t="str">
        <f t="shared" si="69"/>
        <v/>
      </c>
      <c r="BD128" s="15" t="str">
        <f>IF(C128=0,"",TAB!I128)</f>
        <v/>
      </c>
      <c r="BE128" s="15" t="str">
        <f>IFERROR(VLOOKUP(BD128,INSTRUCTION!$D$2:$E$18,2,FALSE),"")</f>
        <v/>
      </c>
      <c r="BF128" s="15" t="str">
        <f t="shared" si="50"/>
        <v/>
      </c>
      <c r="BG128" s="15" t="str">
        <f>IFERROR(VLOOKUP($G128,TAB!$J:$BB,MATCH($BD128,TAB!$1:$1,0)-9,FALSE),"")</f>
        <v/>
      </c>
      <c r="BH128" s="15" t="str">
        <f>IF(BG128="AB",IFERROR(VLOOKUP($G128,TAB!$J:$BB,MATCH($BD128,TAB!$1:$1,0)-8,FALSE),""),"NA")</f>
        <v>NA</v>
      </c>
      <c r="BI128" s="15" t="str">
        <f>IFERROR(VLOOKUP($G128,TAB!$J:$BB,MATCH($BD128,TAB!$1:$1,0)-7,FALSE),"")</f>
        <v/>
      </c>
      <c r="BJ128" s="15" t="str">
        <f>IFERROR(VLOOKUP($G128,TAB!$J:$BB,MATCH($BD128,TAB!$1:$1,0)-6,FALSE),"")</f>
        <v/>
      </c>
      <c r="BK128" s="15" t="str">
        <f t="shared" si="51"/>
        <v/>
      </c>
      <c r="BL128" s="14" t="str">
        <f>IFERROR(VLOOKUP(BK128,INSTRUCTION!$I$1:$J$101,2),"")</f>
        <v/>
      </c>
      <c r="BM128" s="15" t="str">
        <f t="shared" si="70"/>
        <v/>
      </c>
      <c r="BN128" s="15" t="str">
        <f t="shared" si="52"/>
        <v/>
      </c>
      <c r="BO128" s="15" t="str">
        <f>IFERROR(SUMPRODUCT(LARGE((J128,S128,AC128,AM128,AW128,BG128),{1,2,3,4,5})),"")</f>
        <v/>
      </c>
      <c r="BP128" s="15" t="str">
        <f>IFERROR(SUMPRODUCT(LARGE((K128,U128,AE128,AO128,AY128,BI128),{1,2,3,4,5})),"")</f>
        <v/>
      </c>
      <c r="BQ128" s="15" t="str">
        <f>IF(BP128=0,"N.A.",IFERROR(SUMPRODUCT(LARGE((N128,W128,AG128,AQ128,BA128,BK128),{1,2,3,4,5})),""))</f>
        <v/>
      </c>
      <c r="BR128" s="15" t="str">
        <f t="shared" si="53"/>
        <v/>
      </c>
      <c r="BS128" s="15" t="str">
        <f t="shared" si="54"/>
        <v/>
      </c>
      <c r="BT128" s="15" t="str">
        <f t="shared" si="55"/>
        <v>N.A.</v>
      </c>
      <c r="BU128" s="15" t="str">
        <f t="shared" si="56"/>
        <v>N.A.</v>
      </c>
      <c r="BV128" s="15" t="str">
        <f t="shared" si="57"/>
        <v>N.A.</v>
      </c>
      <c r="BW128" s="34" t="str">
        <f t="shared" si="58"/>
        <v>N.A.</v>
      </c>
      <c r="BX128" s="15" t="str">
        <f t="shared" si="59"/>
        <v>N.A.</v>
      </c>
      <c r="BY128" s="15" t="str">
        <f t="shared" si="60"/>
        <v>N.A.</v>
      </c>
      <c r="BZ128" s="15" t="str">
        <f t="shared" si="63"/>
        <v>FAILED</v>
      </c>
      <c r="CA128" s="20" t="str">
        <f t="shared" si="61"/>
        <v/>
      </c>
      <c r="CB128" s="16">
        <f t="shared" si="62"/>
        <v>0</v>
      </c>
    </row>
    <row r="129" spans="1:80" x14ac:dyDescent="0.3">
      <c r="A129" s="49">
        <v>127</v>
      </c>
      <c r="B129" s="15">
        <f>TAB!A129</f>
        <v>0</v>
      </c>
      <c r="C129" s="15">
        <f>TAB!B129</f>
        <v>0</v>
      </c>
      <c r="D129" s="14" t="str">
        <f>IF(C129=0,"",TAB!C129)</f>
        <v/>
      </c>
      <c r="E129" s="14" t="str">
        <f>IF(C129=0,"",TAB!D129)</f>
        <v/>
      </c>
      <c r="F129" s="36" t="str">
        <f>IF(C129=0,"",TAB!E129)</f>
        <v/>
      </c>
      <c r="G129" s="14" t="str">
        <f>IF(C129=0,"",TAB!J129)</f>
        <v/>
      </c>
      <c r="H129" s="15" t="str">
        <f t="shared" si="39"/>
        <v/>
      </c>
      <c r="I129" s="15" t="str">
        <f t="shared" si="64"/>
        <v/>
      </c>
      <c r="J129" s="15" t="str">
        <f>IFERROR(VLOOKUP($G129,TAB!$J:$BB,2,FALSE),"")</f>
        <v/>
      </c>
      <c r="K129" s="15" t="str">
        <f>IF(J129="AB",IFERROR(VLOOKUP($G129,TAB!$J:$BB,3,FALSE),""),"NA")</f>
        <v>NA</v>
      </c>
      <c r="L129" s="15" t="str">
        <f>IFERROR(VLOOKUP($G129,TAB!$J:$BB,4,FALSE),"")</f>
        <v/>
      </c>
      <c r="M129" s="15" t="str">
        <f>IFERROR(VLOOKUP($G129,TAB!$J:$BB,5,FALSE),"")</f>
        <v/>
      </c>
      <c r="N129" s="15" t="str">
        <f t="shared" si="40"/>
        <v/>
      </c>
      <c r="O129" s="14" t="str">
        <f>IFERROR(VLOOKUP(N129,INSTRUCTION!$I$1:$J$101,2),"")</f>
        <v/>
      </c>
      <c r="P129" s="15" t="str">
        <f t="shared" si="65"/>
        <v/>
      </c>
      <c r="Q129" s="15" t="str">
        <f t="shared" si="41"/>
        <v/>
      </c>
      <c r="R129" s="15" t="str">
        <f t="shared" si="42"/>
        <v/>
      </c>
      <c r="S129" s="15" t="str">
        <f>IFERROR(VLOOKUP($G129,TAB!$J:$BB,6,FALSE),"")</f>
        <v/>
      </c>
      <c r="T129" s="15" t="str">
        <f>IF(S129="AB",IFERROR(VLOOKUP($G129,TAB!$J:$BB,7,FALSE),""),"NA")</f>
        <v>NA</v>
      </c>
      <c r="U129" s="15" t="str">
        <f>IFERROR(VLOOKUP($G129,TAB!$J:$BB,8,FALSE),"")</f>
        <v/>
      </c>
      <c r="V129" s="15" t="str">
        <f>IFERROR(VLOOKUP($G129,TAB!$J:$BB,9,FALSE),"")</f>
        <v/>
      </c>
      <c r="W129" s="15" t="str">
        <f t="shared" si="43"/>
        <v/>
      </c>
      <c r="X129" s="14" t="str">
        <f>IFERROR(VLOOKUP(W129,INSTRUCTION!$I$1:$J$101,2),"")</f>
        <v/>
      </c>
      <c r="Y129" s="15" t="str">
        <f t="shared" si="66"/>
        <v/>
      </c>
      <c r="Z129" s="14" t="str">
        <f>IF(C129=0,"",TAB!F129)</f>
        <v/>
      </c>
      <c r="AA129" s="15" t="str">
        <f>IFERROR(VLOOKUP(Z129,INSTRUCTION!$D$2:$E$18,2,FALSE),"")</f>
        <v/>
      </c>
      <c r="AB129" s="15" t="str">
        <f t="shared" si="44"/>
        <v/>
      </c>
      <c r="AC129" s="15" t="str">
        <f>IFERROR(VLOOKUP($G129,TAB!$J:$BB,MATCH($Z129,TAB!$1:$1,0)-9,FALSE),"")</f>
        <v/>
      </c>
      <c r="AD129" s="15" t="str">
        <f>IF(AC129="AB",IFERROR(VLOOKUP($G129,TAB!$J:$BB,MATCH($Z129,TAB!$1:$1,0)-8,FALSE),""),"NA")</f>
        <v>NA</v>
      </c>
      <c r="AE129" s="15" t="str">
        <f>IFERROR(VLOOKUP($G129,TAB!$J:$BB,MATCH($Z129,TAB!$1:$1,0)-7,FALSE),"")</f>
        <v/>
      </c>
      <c r="AF129" s="15" t="str">
        <f>IFERROR(VLOOKUP($G129,TAB!$J:$BB,MATCH($Z129,TAB!$1:$1,0)-6,FALSE),"")</f>
        <v/>
      </c>
      <c r="AG129" s="15" t="str">
        <f t="shared" si="45"/>
        <v/>
      </c>
      <c r="AH129" s="14" t="str">
        <f>IFERROR(VLOOKUP(AG129,INSTRUCTION!$I$1:$J$101,2),"")</f>
        <v/>
      </c>
      <c r="AI129" s="15" t="str">
        <f t="shared" si="67"/>
        <v/>
      </c>
      <c r="AJ129" s="15" t="str">
        <f>IF(C129=0,"",TAB!G129)</f>
        <v/>
      </c>
      <c r="AK129" s="15" t="str">
        <f>IFERROR(VLOOKUP(AJ129,INSTRUCTION!$D$2:$E$18,2,FALSE),"")</f>
        <v/>
      </c>
      <c r="AL129" s="15" t="str">
        <f t="shared" si="46"/>
        <v/>
      </c>
      <c r="AM129" s="15" t="str">
        <f>IFERROR(VLOOKUP($G129,TAB!$J:$BB,MATCH($AJ129,TAB!$1:$1,0)-9,FALSE),"")</f>
        <v/>
      </c>
      <c r="AN129" s="15" t="str">
        <f>IF(AM129="AB",IFERROR(VLOOKUP($G129,TAB!$J:$BB,MATCH($AJ129,TAB!$1:$1,0)-8,FALSE),""),"NA")</f>
        <v>NA</v>
      </c>
      <c r="AO129" s="15" t="str">
        <f>IFERROR(VLOOKUP($G129,TAB!$J:$BB,MATCH($AJ129,TAB!$1:$1,0)-7,FALSE),"")</f>
        <v/>
      </c>
      <c r="AP129" s="15" t="str">
        <f>IFERROR(VLOOKUP($G129,TAB!$J:$BB,MATCH($AJ129,TAB!$1:$1,0)-6,FALSE),"")</f>
        <v/>
      </c>
      <c r="AQ129" s="15" t="str">
        <f t="shared" si="47"/>
        <v/>
      </c>
      <c r="AR129" s="14" t="str">
        <f>IFERROR(VLOOKUP(AQ129,INSTRUCTION!$I$1:$J$101,2),"")</f>
        <v/>
      </c>
      <c r="AS129" s="15" t="str">
        <f t="shared" si="68"/>
        <v/>
      </c>
      <c r="AT129" s="15" t="str">
        <f>IF(C129=0,"",TAB!H129)</f>
        <v/>
      </c>
      <c r="AU129" s="15" t="str">
        <f>IFERROR(VLOOKUP(AT129,INSTRUCTION!$D$2:$E$18,2,FALSE),"")</f>
        <v/>
      </c>
      <c r="AV129" s="15" t="str">
        <f t="shared" si="48"/>
        <v/>
      </c>
      <c r="AW129" s="15" t="str">
        <f>IFERROR(VLOOKUP($G129,TAB!$J:$BB,MATCH($AT129,TAB!$1:$1,0)-9,FALSE),"")</f>
        <v/>
      </c>
      <c r="AX129" s="15" t="str">
        <f>IF(AW129="AB",IFERROR(VLOOKUP($G129,TAB!$J:$BB,MATCH($AT129,TAB!$1:$1,0)-8,FALSE),""),"NA")</f>
        <v>NA</v>
      </c>
      <c r="AY129" s="15" t="str">
        <f>IFERROR(VLOOKUP($G129,TAB!$J:$BB,MATCH($AT129,TAB!$1:$1,0)-7,FALSE),"")</f>
        <v/>
      </c>
      <c r="AZ129" s="15" t="str">
        <f>IFERROR(VLOOKUP($G129,TAB!$J:$BB,MATCH($AT129,TAB!$1:$1,0)-6,FALSE),"")</f>
        <v/>
      </c>
      <c r="BA129" s="15" t="str">
        <f t="shared" si="49"/>
        <v/>
      </c>
      <c r="BB129" s="14" t="str">
        <f>IFERROR(VLOOKUP(BA129,INSTRUCTION!$I$1:$J$101,2),"")</f>
        <v/>
      </c>
      <c r="BC129" s="15" t="str">
        <f t="shared" si="69"/>
        <v/>
      </c>
      <c r="BD129" s="15" t="str">
        <f>IF(C129=0,"",TAB!I129)</f>
        <v/>
      </c>
      <c r="BE129" s="15" t="str">
        <f>IFERROR(VLOOKUP(BD129,INSTRUCTION!$D$2:$E$18,2,FALSE),"")</f>
        <v/>
      </c>
      <c r="BF129" s="15" t="str">
        <f t="shared" si="50"/>
        <v/>
      </c>
      <c r="BG129" s="15" t="str">
        <f>IFERROR(VLOOKUP($G129,TAB!$J:$BB,MATCH($BD129,TAB!$1:$1,0)-9,FALSE),"")</f>
        <v/>
      </c>
      <c r="BH129" s="15" t="str">
        <f>IF(BG129="AB",IFERROR(VLOOKUP($G129,TAB!$J:$BB,MATCH($BD129,TAB!$1:$1,0)-8,FALSE),""),"NA")</f>
        <v>NA</v>
      </c>
      <c r="BI129" s="15" t="str">
        <f>IFERROR(VLOOKUP($G129,TAB!$J:$BB,MATCH($BD129,TAB!$1:$1,0)-7,FALSE),"")</f>
        <v/>
      </c>
      <c r="BJ129" s="15" t="str">
        <f>IFERROR(VLOOKUP($G129,TAB!$J:$BB,MATCH($BD129,TAB!$1:$1,0)-6,FALSE),"")</f>
        <v/>
      </c>
      <c r="BK129" s="15" t="str">
        <f t="shared" si="51"/>
        <v/>
      </c>
      <c r="BL129" s="14" t="str">
        <f>IFERROR(VLOOKUP(BK129,INSTRUCTION!$I$1:$J$101,2),"")</f>
        <v/>
      </c>
      <c r="BM129" s="15" t="str">
        <f t="shared" si="70"/>
        <v/>
      </c>
      <c r="BN129" s="15" t="str">
        <f t="shared" si="52"/>
        <v/>
      </c>
      <c r="BO129" s="15" t="str">
        <f>IFERROR(SUMPRODUCT(LARGE((J129,S129,AC129,AM129,AW129,BG129),{1,2,3,4,5})),"")</f>
        <v/>
      </c>
      <c r="BP129" s="15" t="str">
        <f>IFERROR(SUMPRODUCT(LARGE((K129,U129,AE129,AO129,AY129,BI129),{1,2,3,4,5})),"")</f>
        <v/>
      </c>
      <c r="BQ129" s="15" t="str">
        <f>IF(BP129=0,"N.A.",IFERROR(SUMPRODUCT(LARGE((N129,W129,AG129,AQ129,BA129,BK129),{1,2,3,4,5})),""))</f>
        <v/>
      </c>
      <c r="BR129" s="15" t="str">
        <f t="shared" si="53"/>
        <v/>
      </c>
      <c r="BS129" s="15" t="str">
        <f t="shared" si="54"/>
        <v/>
      </c>
      <c r="BT129" s="15" t="str">
        <f t="shared" si="55"/>
        <v>N.A.</v>
      </c>
      <c r="BU129" s="15" t="str">
        <f t="shared" si="56"/>
        <v>N.A.</v>
      </c>
      <c r="BV129" s="15" t="str">
        <f t="shared" si="57"/>
        <v>N.A.</v>
      </c>
      <c r="BW129" s="34" t="str">
        <f t="shared" si="58"/>
        <v>N.A.</v>
      </c>
      <c r="BX129" s="15" t="str">
        <f t="shared" si="59"/>
        <v>N.A.</v>
      </c>
      <c r="BY129" s="15" t="str">
        <f t="shared" si="60"/>
        <v>N.A.</v>
      </c>
      <c r="BZ129" s="15" t="str">
        <f t="shared" si="63"/>
        <v>FAILED</v>
      </c>
      <c r="CA129" s="20" t="str">
        <f t="shared" si="61"/>
        <v/>
      </c>
      <c r="CB129" s="16">
        <f t="shared" si="62"/>
        <v>0</v>
      </c>
    </row>
    <row r="130" spans="1:80" x14ac:dyDescent="0.3">
      <c r="A130" s="49">
        <v>128</v>
      </c>
      <c r="B130" s="15">
        <f>TAB!A130</f>
        <v>0</v>
      </c>
      <c r="C130" s="15">
        <f>TAB!B130</f>
        <v>0</v>
      </c>
      <c r="D130" s="14" t="str">
        <f>IF(C130=0,"",TAB!C130)</f>
        <v/>
      </c>
      <c r="E130" s="14" t="str">
        <f>IF(C130=0,"",TAB!D130)</f>
        <v/>
      </c>
      <c r="F130" s="36" t="str">
        <f>IF(C130=0,"",TAB!E130)</f>
        <v/>
      </c>
      <c r="G130" s="14" t="str">
        <f>IF(C130=0,"",TAB!J130)</f>
        <v/>
      </c>
      <c r="H130" s="15" t="str">
        <f t="shared" si="39"/>
        <v/>
      </c>
      <c r="I130" s="15" t="str">
        <f t="shared" si="64"/>
        <v/>
      </c>
      <c r="J130" s="15" t="str">
        <f>IFERROR(VLOOKUP($G130,TAB!$J:$BB,2,FALSE),"")</f>
        <v/>
      </c>
      <c r="K130" s="15" t="str">
        <f>IF(J130="AB",IFERROR(VLOOKUP($G130,TAB!$J:$BB,3,FALSE),""),"NA")</f>
        <v>NA</v>
      </c>
      <c r="L130" s="15" t="str">
        <f>IFERROR(VLOOKUP($G130,TAB!$J:$BB,4,FALSE),"")</f>
        <v/>
      </c>
      <c r="M130" s="15" t="str">
        <f>IFERROR(VLOOKUP($G130,TAB!$J:$BB,5,FALSE),"")</f>
        <v/>
      </c>
      <c r="N130" s="15" t="str">
        <f t="shared" si="40"/>
        <v/>
      </c>
      <c r="O130" s="14" t="str">
        <f>IFERROR(VLOOKUP(N130,INSTRUCTION!$I$1:$J$101,2),"")</f>
        <v/>
      </c>
      <c r="P130" s="15" t="str">
        <f t="shared" si="65"/>
        <v/>
      </c>
      <c r="Q130" s="15" t="str">
        <f t="shared" si="41"/>
        <v/>
      </c>
      <c r="R130" s="15" t="str">
        <f t="shared" si="42"/>
        <v/>
      </c>
      <c r="S130" s="15" t="str">
        <f>IFERROR(VLOOKUP($G130,TAB!$J:$BB,6,FALSE),"")</f>
        <v/>
      </c>
      <c r="T130" s="15" t="str">
        <f>IF(S130="AB",IFERROR(VLOOKUP($G130,TAB!$J:$BB,7,FALSE),""),"NA")</f>
        <v>NA</v>
      </c>
      <c r="U130" s="15" t="str">
        <f>IFERROR(VLOOKUP($G130,TAB!$J:$BB,8,FALSE),"")</f>
        <v/>
      </c>
      <c r="V130" s="15" t="str">
        <f>IFERROR(VLOOKUP($G130,TAB!$J:$BB,9,FALSE),"")</f>
        <v/>
      </c>
      <c r="W130" s="15" t="str">
        <f t="shared" si="43"/>
        <v/>
      </c>
      <c r="X130" s="14" t="str">
        <f>IFERROR(VLOOKUP(W130,INSTRUCTION!$I$1:$J$101,2),"")</f>
        <v/>
      </c>
      <c r="Y130" s="15" t="str">
        <f t="shared" si="66"/>
        <v/>
      </c>
      <c r="Z130" s="14" t="str">
        <f>IF(C130=0,"",TAB!F130)</f>
        <v/>
      </c>
      <c r="AA130" s="15" t="str">
        <f>IFERROR(VLOOKUP(Z130,INSTRUCTION!$D$2:$E$18,2,FALSE),"")</f>
        <v/>
      </c>
      <c r="AB130" s="15" t="str">
        <f t="shared" si="44"/>
        <v/>
      </c>
      <c r="AC130" s="15" t="str">
        <f>IFERROR(VLOOKUP($G130,TAB!$J:$BB,MATCH($Z130,TAB!$1:$1,0)-9,FALSE),"")</f>
        <v/>
      </c>
      <c r="AD130" s="15" t="str">
        <f>IF(AC130="AB",IFERROR(VLOOKUP($G130,TAB!$J:$BB,MATCH($Z130,TAB!$1:$1,0)-8,FALSE),""),"NA")</f>
        <v>NA</v>
      </c>
      <c r="AE130" s="15" t="str">
        <f>IFERROR(VLOOKUP($G130,TAB!$J:$BB,MATCH($Z130,TAB!$1:$1,0)-7,FALSE),"")</f>
        <v/>
      </c>
      <c r="AF130" s="15" t="str">
        <f>IFERROR(VLOOKUP($G130,TAB!$J:$BB,MATCH($Z130,TAB!$1:$1,0)-6,FALSE),"")</f>
        <v/>
      </c>
      <c r="AG130" s="15" t="str">
        <f t="shared" si="45"/>
        <v/>
      </c>
      <c r="AH130" s="14" t="str">
        <f>IFERROR(VLOOKUP(AG130,INSTRUCTION!$I$1:$J$101,2),"")</f>
        <v/>
      </c>
      <c r="AI130" s="15" t="str">
        <f t="shared" si="67"/>
        <v/>
      </c>
      <c r="AJ130" s="15" t="str">
        <f>IF(C130=0,"",TAB!G130)</f>
        <v/>
      </c>
      <c r="AK130" s="15" t="str">
        <f>IFERROR(VLOOKUP(AJ130,INSTRUCTION!$D$2:$E$18,2,FALSE),"")</f>
        <v/>
      </c>
      <c r="AL130" s="15" t="str">
        <f t="shared" si="46"/>
        <v/>
      </c>
      <c r="AM130" s="15" t="str">
        <f>IFERROR(VLOOKUP($G130,TAB!$J:$BB,MATCH($AJ130,TAB!$1:$1,0)-9,FALSE),"")</f>
        <v/>
      </c>
      <c r="AN130" s="15" t="str">
        <f>IF(AM130="AB",IFERROR(VLOOKUP($G130,TAB!$J:$BB,MATCH($AJ130,TAB!$1:$1,0)-8,FALSE),""),"NA")</f>
        <v>NA</v>
      </c>
      <c r="AO130" s="15" t="str">
        <f>IFERROR(VLOOKUP($G130,TAB!$J:$BB,MATCH($AJ130,TAB!$1:$1,0)-7,FALSE),"")</f>
        <v/>
      </c>
      <c r="AP130" s="15" t="str">
        <f>IFERROR(VLOOKUP($G130,TAB!$J:$BB,MATCH($AJ130,TAB!$1:$1,0)-6,FALSE),"")</f>
        <v/>
      </c>
      <c r="AQ130" s="15" t="str">
        <f t="shared" si="47"/>
        <v/>
      </c>
      <c r="AR130" s="14" t="str">
        <f>IFERROR(VLOOKUP(AQ130,INSTRUCTION!$I$1:$J$101,2),"")</f>
        <v/>
      </c>
      <c r="AS130" s="15" t="str">
        <f t="shared" si="68"/>
        <v/>
      </c>
      <c r="AT130" s="15" t="str">
        <f>IF(C130=0,"",TAB!H130)</f>
        <v/>
      </c>
      <c r="AU130" s="15" t="str">
        <f>IFERROR(VLOOKUP(AT130,INSTRUCTION!$D$2:$E$18,2,FALSE),"")</f>
        <v/>
      </c>
      <c r="AV130" s="15" t="str">
        <f t="shared" si="48"/>
        <v/>
      </c>
      <c r="AW130" s="15" t="str">
        <f>IFERROR(VLOOKUP($G130,TAB!$J:$BB,MATCH($AT130,TAB!$1:$1,0)-9,FALSE),"")</f>
        <v/>
      </c>
      <c r="AX130" s="15" t="str">
        <f>IF(AW130="AB",IFERROR(VLOOKUP($G130,TAB!$J:$BB,MATCH($AT130,TAB!$1:$1,0)-8,FALSE),""),"NA")</f>
        <v>NA</v>
      </c>
      <c r="AY130" s="15" t="str">
        <f>IFERROR(VLOOKUP($G130,TAB!$J:$BB,MATCH($AT130,TAB!$1:$1,0)-7,FALSE),"")</f>
        <v/>
      </c>
      <c r="AZ130" s="15" t="str">
        <f>IFERROR(VLOOKUP($G130,TAB!$J:$BB,MATCH($AT130,TAB!$1:$1,0)-6,FALSE),"")</f>
        <v/>
      </c>
      <c r="BA130" s="15" t="str">
        <f t="shared" si="49"/>
        <v/>
      </c>
      <c r="BB130" s="14" t="str">
        <f>IFERROR(VLOOKUP(BA130,INSTRUCTION!$I$1:$J$101,2),"")</f>
        <v/>
      </c>
      <c r="BC130" s="15" t="str">
        <f t="shared" si="69"/>
        <v/>
      </c>
      <c r="BD130" s="15" t="str">
        <f>IF(C130=0,"",TAB!I130)</f>
        <v/>
      </c>
      <c r="BE130" s="15" t="str">
        <f>IFERROR(VLOOKUP(BD130,INSTRUCTION!$D$2:$E$18,2,FALSE),"")</f>
        <v/>
      </c>
      <c r="BF130" s="15" t="str">
        <f t="shared" si="50"/>
        <v/>
      </c>
      <c r="BG130" s="15" t="str">
        <f>IFERROR(VLOOKUP($G130,TAB!$J:$BB,MATCH($BD130,TAB!$1:$1,0)-9,FALSE),"")</f>
        <v/>
      </c>
      <c r="BH130" s="15" t="str">
        <f>IF(BG130="AB",IFERROR(VLOOKUP($G130,TAB!$J:$BB,MATCH($BD130,TAB!$1:$1,0)-8,FALSE),""),"NA")</f>
        <v>NA</v>
      </c>
      <c r="BI130" s="15" t="str">
        <f>IFERROR(VLOOKUP($G130,TAB!$J:$BB,MATCH($BD130,TAB!$1:$1,0)-7,FALSE),"")</f>
        <v/>
      </c>
      <c r="BJ130" s="15" t="str">
        <f>IFERROR(VLOOKUP($G130,TAB!$J:$BB,MATCH($BD130,TAB!$1:$1,0)-6,FALSE),"")</f>
        <v/>
      </c>
      <c r="BK130" s="15" t="str">
        <f t="shared" si="51"/>
        <v/>
      </c>
      <c r="BL130" s="14" t="str">
        <f>IFERROR(VLOOKUP(BK130,INSTRUCTION!$I$1:$J$101,2),"")</f>
        <v/>
      </c>
      <c r="BM130" s="15" t="str">
        <f t="shared" si="70"/>
        <v/>
      </c>
      <c r="BN130" s="15" t="str">
        <f t="shared" si="52"/>
        <v/>
      </c>
      <c r="BO130" s="15" t="str">
        <f>IFERROR(SUMPRODUCT(LARGE((J130,S130,AC130,AM130,AW130,BG130),{1,2,3,4,5})),"")</f>
        <v/>
      </c>
      <c r="BP130" s="15" t="str">
        <f>IFERROR(SUMPRODUCT(LARGE((K130,U130,AE130,AO130,AY130,BI130),{1,2,3,4,5})),"")</f>
        <v/>
      </c>
      <c r="BQ130" s="15" t="str">
        <f>IF(BP130=0,"N.A.",IFERROR(SUMPRODUCT(LARGE((N130,W130,AG130,AQ130,BA130,BK130),{1,2,3,4,5})),""))</f>
        <v/>
      </c>
      <c r="BR130" s="15" t="str">
        <f t="shared" si="53"/>
        <v/>
      </c>
      <c r="BS130" s="15" t="str">
        <f t="shared" si="54"/>
        <v/>
      </c>
      <c r="BT130" s="15" t="str">
        <f t="shared" si="55"/>
        <v>N.A.</v>
      </c>
      <c r="BU130" s="15" t="str">
        <f t="shared" si="56"/>
        <v>N.A.</v>
      </c>
      <c r="BV130" s="15" t="str">
        <f t="shared" si="57"/>
        <v>N.A.</v>
      </c>
      <c r="BW130" s="34" t="str">
        <f t="shared" si="58"/>
        <v>N.A.</v>
      </c>
      <c r="BX130" s="15" t="str">
        <f t="shared" si="59"/>
        <v>N.A.</v>
      </c>
      <c r="BY130" s="15" t="str">
        <f t="shared" si="60"/>
        <v>N.A.</v>
      </c>
      <c r="BZ130" s="15" t="str">
        <f t="shared" si="63"/>
        <v>FAILED</v>
      </c>
      <c r="CA130" s="20" t="str">
        <f t="shared" si="61"/>
        <v/>
      </c>
      <c r="CB130" s="16">
        <f t="shared" si="62"/>
        <v>0</v>
      </c>
    </row>
    <row r="131" spans="1:80" x14ac:dyDescent="0.3">
      <c r="A131" s="49">
        <v>129</v>
      </c>
      <c r="B131" s="15">
        <f>TAB!A131</f>
        <v>0</v>
      </c>
      <c r="C131" s="15">
        <f>TAB!B131</f>
        <v>0</v>
      </c>
      <c r="D131" s="14" t="str">
        <f>IF(C131=0,"",TAB!C131)</f>
        <v/>
      </c>
      <c r="E131" s="14" t="str">
        <f>IF(C131=0,"",TAB!D131)</f>
        <v/>
      </c>
      <c r="F131" s="36" t="str">
        <f>IF(C131=0,"",TAB!E131)</f>
        <v/>
      </c>
      <c r="G131" s="14" t="str">
        <f>IF(C131=0,"",TAB!J131)</f>
        <v/>
      </c>
      <c r="H131" s="15" t="str">
        <f t="shared" si="39"/>
        <v/>
      </c>
      <c r="I131" s="15" t="str">
        <f t="shared" si="64"/>
        <v/>
      </c>
      <c r="J131" s="15" t="str">
        <f>IFERROR(VLOOKUP($G131,TAB!$J:$BB,2,FALSE),"")</f>
        <v/>
      </c>
      <c r="K131" s="15" t="str">
        <f>IF(J131="AB",IFERROR(VLOOKUP($G131,TAB!$J:$BB,3,FALSE),""),"NA")</f>
        <v>NA</v>
      </c>
      <c r="L131" s="15" t="str">
        <f>IFERROR(VLOOKUP($G131,TAB!$J:$BB,4,FALSE),"")</f>
        <v/>
      </c>
      <c r="M131" s="15" t="str">
        <f>IFERROR(VLOOKUP($G131,TAB!$J:$BB,5,FALSE),"")</f>
        <v/>
      </c>
      <c r="N131" s="15" t="str">
        <f t="shared" si="40"/>
        <v/>
      </c>
      <c r="O131" s="14" t="str">
        <f>IFERROR(VLOOKUP(N131,INSTRUCTION!$I$1:$J$101,2),"")</f>
        <v/>
      </c>
      <c r="P131" s="15" t="str">
        <f t="shared" si="65"/>
        <v/>
      </c>
      <c r="Q131" s="15" t="str">
        <f t="shared" si="41"/>
        <v/>
      </c>
      <c r="R131" s="15" t="str">
        <f t="shared" si="42"/>
        <v/>
      </c>
      <c r="S131" s="15" t="str">
        <f>IFERROR(VLOOKUP($G131,TAB!$J:$BB,6,FALSE),"")</f>
        <v/>
      </c>
      <c r="T131" s="15" t="str">
        <f>IF(S131="AB",IFERROR(VLOOKUP($G131,TAB!$J:$BB,7,FALSE),""),"NA")</f>
        <v>NA</v>
      </c>
      <c r="U131" s="15" t="str">
        <f>IFERROR(VLOOKUP($G131,TAB!$J:$BB,8,FALSE),"")</f>
        <v/>
      </c>
      <c r="V131" s="15" t="str">
        <f>IFERROR(VLOOKUP($G131,TAB!$J:$BB,9,FALSE),"")</f>
        <v/>
      </c>
      <c r="W131" s="15" t="str">
        <f t="shared" si="43"/>
        <v/>
      </c>
      <c r="X131" s="14" t="str">
        <f>IFERROR(VLOOKUP(W131,INSTRUCTION!$I$1:$J$101,2),"")</f>
        <v/>
      </c>
      <c r="Y131" s="15" t="str">
        <f t="shared" si="66"/>
        <v/>
      </c>
      <c r="Z131" s="14" t="str">
        <f>IF(C131=0,"",TAB!F131)</f>
        <v/>
      </c>
      <c r="AA131" s="15" t="str">
        <f>IFERROR(VLOOKUP(Z131,INSTRUCTION!$D$2:$E$18,2,FALSE),"")</f>
        <v/>
      </c>
      <c r="AB131" s="15" t="str">
        <f t="shared" si="44"/>
        <v/>
      </c>
      <c r="AC131" s="15" t="str">
        <f>IFERROR(VLOOKUP($G131,TAB!$J:$BB,MATCH($Z131,TAB!$1:$1,0)-9,FALSE),"")</f>
        <v/>
      </c>
      <c r="AD131" s="15" t="str">
        <f>IF(AC131="AB",IFERROR(VLOOKUP($G131,TAB!$J:$BB,MATCH($Z131,TAB!$1:$1,0)-8,FALSE),""),"NA")</f>
        <v>NA</v>
      </c>
      <c r="AE131" s="15" t="str">
        <f>IFERROR(VLOOKUP($G131,TAB!$J:$BB,MATCH($Z131,TAB!$1:$1,0)-7,FALSE),"")</f>
        <v/>
      </c>
      <c r="AF131" s="15" t="str">
        <f>IFERROR(VLOOKUP($G131,TAB!$J:$BB,MATCH($Z131,TAB!$1:$1,0)-6,FALSE),"")</f>
        <v/>
      </c>
      <c r="AG131" s="15" t="str">
        <f t="shared" si="45"/>
        <v/>
      </c>
      <c r="AH131" s="14" t="str">
        <f>IFERROR(VLOOKUP(AG131,INSTRUCTION!$I$1:$J$101,2),"")</f>
        <v/>
      </c>
      <c r="AI131" s="15" t="str">
        <f t="shared" si="67"/>
        <v/>
      </c>
      <c r="AJ131" s="15" t="str">
        <f>IF(C131=0,"",TAB!G131)</f>
        <v/>
      </c>
      <c r="AK131" s="15" t="str">
        <f>IFERROR(VLOOKUP(AJ131,INSTRUCTION!$D$2:$E$18,2,FALSE),"")</f>
        <v/>
      </c>
      <c r="AL131" s="15" t="str">
        <f t="shared" si="46"/>
        <v/>
      </c>
      <c r="AM131" s="15" t="str">
        <f>IFERROR(VLOOKUP($G131,TAB!$J:$BB,MATCH($AJ131,TAB!$1:$1,0)-9,FALSE),"")</f>
        <v/>
      </c>
      <c r="AN131" s="15" t="str">
        <f>IF(AM131="AB",IFERROR(VLOOKUP($G131,TAB!$J:$BB,MATCH($AJ131,TAB!$1:$1,0)-8,FALSE),""),"NA")</f>
        <v>NA</v>
      </c>
      <c r="AO131" s="15" t="str">
        <f>IFERROR(VLOOKUP($G131,TAB!$J:$BB,MATCH($AJ131,TAB!$1:$1,0)-7,FALSE),"")</f>
        <v/>
      </c>
      <c r="AP131" s="15" t="str">
        <f>IFERROR(VLOOKUP($G131,TAB!$J:$BB,MATCH($AJ131,TAB!$1:$1,0)-6,FALSE),"")</f>
        <v/>
      </c>
      <c r="AQ131" s="15" t="str">
        <f t="shared" si="47"/>
        <v/>
      </c>
      <c r="AR131" s="14" t="str">
        <f>IFERROR(VLOOKUP(AQ131,INSTRUCTION!$I$1:$J$101,2),"")</f>
        <v/>
      </c>
      <c r="AS131" s="15" t="str">
        <f t="shared" si="68"/>
        <v/>
      </c>
      <c r="AT131" s="15" t="str">
        <f>IF(C131=0,"",TAB!H131)</f>
        <v/>
      </c>
      <c r="AU131" s="15" t="str">
        <f>IFERROR(VLOOKUP(AT131,INSTRUCTION!$D$2:$E$18,2,FALSE),"")</f>
        <v/>
      </c>
      <c r="AV131" s="15" t="str">
        <f t="shared" si="48"/>
        <v/>
      </c>
      <c r="AW131" s="15" t="str">
        <f>IFERROR(VLOOKUP($G131,TAB!$J:$BB,MATCH($AT131,TAB!$1:$1,0)-9,FALSE),"")</f>
        <v/>
      </c>
      <c r="AX131" s="15" t="str">
        <f>IF(AW131="AB",IFERROR(VLOOKUP($G131,TAB!$J:$BB,MATCH($AT131,TAB!$1:$1,0)-8,FALSE),""),"NA")</f>
        <v>NA</v>
      </c>
      <c r="AY131" s="15" t="str">
        <f>IFERROR(VLOOKUP($G131,TAB!$J:$BB,MATCH($AT131,TAB!$1:$1,0)-7,FALSE),"")</f>
        <v/>
      </c>
      <c r="AZ131" s="15" t="str">
        <f>IFERROR(VLOOKUP($G131,TAB!$J:$BB,MATCH($AT131,TAB!$1:$1,0)-6,FALSE),"")</f>
        <v/>
      </c>
      <c r="BA131" s="15" t="str">
        <f t="shared" si="49"/>
        <v/>
      </c>
      <c r="BB131" s="14" t="str">
        <f>IFERROR(VLOOKUP(BA131,INSTRUCTION!$I$1:$J$101,2),"")</f>
        <v/>
      </c>
      <c r="BC131" s="15" t="str">
        <f t="shared" si="69"/>
        <v/>
      </c>
      <c r="BD131" s="15" t="str">
        <f>IF(C131=0,"",TAB!I131)</f>
        <v/>
      </c>
      <c r="BE131" s="15" t="str">
        <f>IFERROR(VLOOKUP(BD131,INSTRUCTION!$D$2:$E$18,2,FALSE),"")</f>
        <v/>
      </c>
      <c r="BF131" s="15" t="str">
        <f t="shared" si="50"/>
        <v/>
      </c>
      <c r="BG131" s="15" t="str">
        <f>IFERROR(VLOOKUP($G131,TAB!$J:$BB,MATCH($BD131,TAB!$1:$1,0)-9,FALSE),"")</f>
        <v/>
      </c>
      <c r="BH131" s="15" t="str">
        <f>IF(BG131="AB",IFERROR(VLOOKUP($G131,TAB!$J:$BB,MATCH($BD131,TAB!$1:$1,0)-8,FALSE),""),"NA")</f>
        <v>NA</v>
      </c>
      <c r="BI131" s="15" t="str">
        <f>IFERROR(VLOOKUP($G131,TAB!$J:$BB,MATCH($BD131,TAB!$1:$1,0)-7,FALSE),"")</f>
        <v/>
      </c>
      <c r="BJ131" s="15" t="str">
        <f>IFERROR(VLOOKUP($G131,TAB!$J:$BB,MATCH($BD131,TAB!$1:$1,0)-6,FALSE),"")</f>
        <v/>
      </c>
      <c r="BK131" s="15" t="str">
        <f t="shared" si="51"/>
        <v/>
      </c>
      <c r="BL131" s="14" t="str">
        <f>IFERROR(VLOOKUP(BK131,INSTRUCTION!$I$1:$J$101,2),"")</f>
        <v/>
      </c>
      <c r="BM131" s="15" t="str">
        <f t="shared" si="70"/>
        <v/>
      </c>
      <c r="BN131" s="15" t="str">
        <f t="shared" si="52"/>
        <v/>
      </c>
      <c r="BO131" s="15" t="str">
        <f>IFERROR(SUMPRODUCT(LARGE((J131,S131,AC131,AM131,AW131,BG131),{1,2,3,4,5})),"")</f>
        <v/>
      </c>
      <c r="BP131" s="15" t="str">
        <f>IFERROR(SUMPRODUCT(LARGE((K131,U131,AE131,AO131,AY131,BI131),{1,2,3,4,5})),"")</f>
        <v/>
      </c>
      <c r="BQ131" s="15" t="str">
        <f>IF(BP131=0,"N.A.",IFERROR(SUMPRODUCT(LARGE((N131,W131,AG131,AQ131,BA131,BK131),{1,2,3,4,5})),""))</f>
        <v/>
      </c>
      <c r="BR131" s="15" t="str">
        <f t="shared" si="53"/>
        <v/>
      </c>
      <c r="BS131" s="15" t="str">
        <f t="shared" si="54"/>
        <v/>
      </c>
      <c r="BT131" s="15" t="str">
        <f t="shared" si="55"/>
        <v>N.A.</v>
      </c>
      <c r="BU131" s="15" t="str">
        <f t="shared" si="56"/>
        <v>N.A.</v>
      </c>
      <c r="BV131" s="15" t="str">
        <f t="shared" si="57"/>
        <v>N.A.</v>
      </c>
      <c r="BW131" s="34" t="str">
        <f t="shared" si="58"/>
        <v>N.A.</v>
      </c>
      <c r="BX131" s="15" t="str">
        <f t="shared" si="59"/>
        <v>N.A.</v>
      </c>
      <c r="BY131" s="15" t="str">
        <f t="shared" si="60"/>
        <v>N.A.</v>
      </c>
      <c r="BZ131" s="15" t="str">
        <f t="shared" si="63"/>
        <v>FAILED</v>
      </c>
      <c r="CA131" s="20" t="str">
        <f t="shared" si="61"/>
        <v/>
      </c>
      <c r="CB131" s="16">
        <f t="shared" si="62"/>
        <v>0</v>
      </c>
    </row>
    <row r="132" spans="1:80" x14ac:dyDescent="0.3">
      <c r="A132" s="49">
        <v>130</v>
      </c>
      <c r="B132" s="15">
        <f>TAB!A132</f>
        <v>0</v>
      </c>
      <c r="C132" s="15">
        <f>TAB!B132</f>
        <v>0</v>
      </c>
      <c r="D132" s="14" t="str">
        <f>IF(C132=0,"",TAB!C132)</f>
        <v/>
      </c>
      <c r="E132" s="14" t="str">
        <f>IF(C132=0,"",TAB!D132)</f>
        <v/>
      </c>
      <c r="F132" s="36" t="str">
        <f>IF(C132=0,"",TAB!E132)</f>
        <v/>
      </c>
      <c r="G132" s="14" t="str">
        <f>IF(C132=0,"",TAB!J132)</f>
        <v/>
      </c>
      <c r="H132" s="15" t="str">
        <f t="shared" ref="H132:H195" si="71">IF(J132="","",80)</f>
        <v/>
      </c>
      <c r="I132" s="15" t="str">
        <f t="shared" si="64"/>
        <v/>
      </c>
      <c r="J132" s="15" t="str">
        <f>IFERROR(VLOOKUP($G132,TAB!$J:$BB,2,FALSE),"")</f>
        <v/>
      </c>
      <c r="K132" s="15" t="str">
        <f>IF(J132="AB",IFERROR(VLOOKUP($G132,TAB!$J:$BB,3,FALSE),""),"NA")</f>
        <v>NA</v>
      </c>
      <c r="L132" s="15" t="str">
        <f>IFERROR(VLOOKUP($G132,TAB!$J:$BB,4,FALSE),"")</f>
        <v/>
      </c>
      <c r="M132" s="15" t="str">
        <f>IFERROR(VLOOKUP($G132,TAB!$J:$BB,5,FALSE),"")</f>
        <v/>
      </c>
      <c r="N132" s="15" t="str">
        <f t="shared" ref="N132:N195" si="72">IF(SUM(J132,K132,M132)=0,"",SUM(J132:M132))</f>
        <v/>
      </c>
      <c r="O132" s="14" t="str">
        <f>IFERROR(VLOOKUP(N132,INSTRUCTION!$I$1:$J$101,2),"")</f>
        <v/>
      </c>
      <c r="P132" s="15" t="str">
        <f t="shared" si="65"/>
        <v/>
      </c>
      <c r="Q132" s="15" t="str">
        <f t="shared" ref="Q132:Q195" si="73">IF(S132="","",80)</f>
        <v/>
      </c>
      <c r="R132" s="15" t="str">
        <f t="shared" ref="R132:R195" si="74">IF(V132="","",20)</f>
        <v/>
      </c>
      <c r="S132" s="15" t="str">
        <f>IFERROR(VLOOKUP($G132,TAB!$J:$BB,6,FALSE),"")</f>
        <v/>
      </c>
      <c r="T132" s="15" t="str">
        <f>IF(S132="AB",IFERROR(VLOOKUP($G132,TAB!$J:$BB,7,FALSE),""),"NA")</f>
        <v>NA</v>
      </c>
      <c r="U132" s="15" t="str">
        <f>IFERROR(VLOOKUP($G132,TAB!$J:$BB,8,FALSE),"")</f>
        <v/>
      </c>
      <c r="V132" s="15" t="str">
        <f>IFERROR(VLOOKUP($G132,TAB!$J:$BB,9,FALSE),"")</f>
        <v/>
      </c>
      <c r="W132" s="15" t="str">
        <f t="shared" ref="W132:W195" si="75">IF(SUM(S132,U132,V132)=0,"",SUM(S132:V132))</f>
        <v/>
      </c>
      <c r="X132" s="14" t="str">
        <f>IFERROR(VLOOKUP(W132,INSTRUCTION!$I$1:$J$101,2),"")</f>
        <v/>
      </c>
      <c r="Y132" s="15" t="str">
        <f t="shared" si="66"/>
        <v/>
      </c>
      <c r="Z132" s="14" t="str">
        <f>IF(C132=0,"",TAB!F132)</f>
        <v/>
      </c>
      <c r="AA132" s="15" t="str">
        <f>IFERROR(VLOOKUP(Z132,INSTRUCTION!$D$2:$E$18,2,FALSE),"")</f>
        <v/>
      </c>
      <c r="AB132" s="15" t="str">
        <f t="shared" ref="AB132:AB195" si="76">IF(AA132="","",(100-AA132)/2)</f>
        <v/>
      </c>
      <c r="AC132" s="15" t="str">
        <f>IFERROR(VLOOKUP($G132,TAB!$J:$BB,MATCH($Z132,TAB!$1:$1,0)-9,FALSE),"")</f>
        <v/>
      </c>
      <c r="AD132" s="15" t="str">
        <f>IF(AC132="AB",IFERROR(VLOOKUP($G132,TAB!$J:$BB,MATCH($Z132,TAB!$1:$1,0)-8,FALSE),""),"NA")</f>
        <v>NA</v>
      </c>
      <c r="AE132" s="15" t="str">
        <f>IFERROR(VLOOKUP($G132,TAB!$J:$BB,MATCH($Z132,TAB!$1:$1,0)-7,FALSE),"")</f>
        <v/>
      </c>
      <c r="AF132" s="15" t="str">
        <f>IFERROR(VLOOKUP($G132,TAB!$J:$BB,MATCH($Z132,TAB!$1:$1,0)-6,FALSE),"")</f>
        <v/>
      </c>
      <c r="AG132" s="15" t="str">
        <f t="shared" ref="AG132:AG195" si="77">IF(SUM(AC132,AE132,AF132)=0,"",SUM(AC132:AF132))</f>
        <v/>
      </c>
      <c r="AH132" s="14" t="str">
        <f>IFERROR(VLOOKUP(AG132,INSTRUCTION!$I$1:$J$101,2),"")</f>
        <v/>
      </c>
      <c r="AI132" s="15" t="str">
        <f t="shared" si="67"/>
        <v/>
      </c>
      <c r="AJ132" s="15" t="str">
        <f>IF(C132=0,"",TAB!G132)</f>
        <v/>
      </c>
      <c r="AK132" s="15" t="str">
        <f>IFERROR(VLOOKUP(AJ132,INSTRUCTION!$D$2:$E$18,2,FALSE),"")</f>
        <v/>
      </c>
      <c r="AL132" s="15" t="str">
        <f t="shared" ref="AL132:AL195" si="78">IF(AK132="","",(100-AK132)/2)</f>
        <v/>
      </c>
      <c r="AM132" s="15" t="str">
        <f>IFERROR(VLOOKUP($G132,TAB!$J:$BB,MATCH($AJ132,TAB!$1:$1,0)-9,FALSE),"")</f>
        <v/>
      </c>
      <c r="AN132" s="15" t="str">
        <f>IF(AM132="AB",IFERROR(VLOOKUP($G132,TAB!$J:$BB,MATCH($AJ132,TAB!$1:$1,0)-8,FALSE),""),"NA")</f>
        <v>NA</v>
      </c>
      <c r="AO132" s="15" t="str">
        <f>IFERROR(VLOOKUP($G132,TAB!$J:$BB,MATCH($AJ132,TAB!$1:$1,0)-7,FALSE),"")</f>
        <v/>
      </c>
      <c r="AP132" s="15" t="str">
        <f>IFERROR(VLOOKUP($G132,TAB!$J:$BB,MATCH($AJ132,TAB!$1:$1,0)-6,FALSE),"")</f>
        <v/>
      </c>
      <c r="AQ132" s="15" t="str">
        <f t="shared" ref="AQ132:AQ195" si="79">IF(SUM(AM132,AO132,AP132)=0,"",SUM(AM132:AP132))</f>
        <v/>
      </c>
      <c r="AR132" s="14" t="str">
        <f>IFERROR(VLOOKUP(AQ132,INSTRUCTION!$I$1:$J$101,2),"")</f>
        <v/>
      </c>
      <c r="AS132" s="15" t="str">
        <f t="shared" si="68"/>
        <v/>
      </c>
      <c r="AT132" s="15" t="str">
        <f>IF(C132=0,"",TAB!H132)</f>
        <v/>
      </c>
      <c r="AU132" s="15" t="str">
        <f>IFERROR(VLOOKUP(AT132,INSTRUCTION!$D$2:$E$18,2,FALSE),"")</f>
        <v/>
      </c>
      <c r="AV132" s="15" t="str">
        <f t="shared" ref="AV132:AV195" si="80">IF(AU132="","",(100-AU132)/2)</f>
        <v/>
      </c>
      <c r="AW132" s="15" t="str">
        <f>IFERROR(VLOOKUP($G132,TAB!$J:$BB,MATCH($AT132,TAB!$1:$1,0)-9,FALSE),"")</f>
        <v/>
      </c>
      <c r="AX132" s="15" t="str">
        <f>IF(AW132="AB",IFERROR(VLOOKUP($G132,TAB!$J:$BB,MATCH($AT132,TAB!$1:$1,0)-8,FALSE),""),"NA")</f>
        <v>NA</v>
      </c>
      <c r="AY132" s="15" t="str">
        <f>IFERROR(VLOOKUP($G132,TAB!$J:$BB,MATCH($AT132,TAB!$1:$1,0)-7,FALSE),"")</f>
        <v/>
      </c>
      <c r="AZ132" s="15" t="str">
        <f>IFERROR(VLOOKUP($G132,TAB!$J:$BB,MATCH($AT132,TAB!$1:$1,0)-6,FALSE),"")</f>
        <v/>
      </c>
      <c r="BA132" s="15" t="str">
        <f t="shared" ref="BA132:BA195" si="81">IF(SUM(AW132,AY132,AZ132)=0,"",SUM(AW132:AZ132))</f>
        <v/>
      </c>
      <c r="BB132" s="14" t="str">
        <f>IFERROR(VLOOKUP(BA132,INSTRUCTION!$I$1:$J$101,2),"")</f>
        <v/>
      </c>
      <c r="BC132" s="15" t="str">
        <f t="shared" si="69"/>
        <v/>
      </c>
      <c r="BD132" s="15" t="str">
        <f>IF(C132=0,"",TAB!I132)</f>
        <v/>
      </c>
      <c r="BE132" s="15" t="str">
        <f>IFERROR(VLOOKUP(BD132,INSTRUCTION!$D$2:$E$18,2,FALSE),"")</f>
        <v/>
      </c>
      <c r="BF132" s="15" t="str">
        <f t="shared" ref="BF132:BF195" si="82">IF(BE132="","",(100-BE132)/2)</f>
        <v/>
      </c>
      <c r="BG132" s="15" t="str">
        <f>IFERROR(VLOOKUP($G132,TAB!$J:$BB,MATCH($BD132,TAB!$1:$1,0)-9,FALSE),"")</f>
        <v/>
      </c>
      <c r="BH132" s="15" t="str">
        <f>IF(BG132="AB",IFERROR(VLOOKUP($G132,TAB!$J:$BB,MATCH($BD132,TAB!$1:$1,0)-8,FALSE),""),"NA")</f>
        <v>NA</v>
      </c>
      <c r="BI132" s="15" t="str">
        <f>IFERROR(VLOOKUP($G132,TAB!$J:$BB,MATCH($BD132,TAB!$1:$1,0)-7,FALSE),"")</f>
        <v/>
      </c>
      <c r="BJ132" s="15" t="str">
        <f>IFERROR(VLOOKUP($G132,TAB!$J:$BB,MATCH($BD132,TAB!$1:$1,0)-6,FALSE),"")</f>
        <v/>
      </c>
      <c r="BK132" s="15" t="str">
        <f t="shared" ref="BK132:BK195" si="83">IF(SUM(BG132,BI132,BJ132)=0,"",SUM(BG132:BJ132))</f>
        <v/>
      </c>
      <c r="BL132" s="14" t="str">
        <f>IFERROR(VLOOKUP(BK132,INSTRUCTION!$I$1:$J$101,2),"")</f>
        <v/>
      </c>
      <c r="BM132" s="15" t="str">
        <f t="shared" si="70"/>
        <v/>
      </c>
      <c r="BN132" s="15" t="str">
        <f t="shared" ref="BN132:BN195" si="84">IF(C132=0,"",SUM(I132,R132,AB132,AL132,AV132,BF132))</f>
        <v/>
      </c>
      <c r="BO132" s="15" t="str">
        <f>IFERROR(SUMPRODUCT(LARGE((J132,S132,AC132,AM132,AW132,BG132),{1,2,3,4,5})),"")</f>
        <v/>
      </c>
      <c r="BP132" s="15" t="str">
        <f>IFERROR(SUMPRODUCT(LARGE((K132,U132,AE132,AO132,AY132,BI132),{1,2,3,4,5})),"")</f>
        <v/>
      </c>
      <c r="BQ132" s="15" t="str">
        <f>IF(BP132=0,"N.A.",IFERROR(SUMPRODUCT(LARGE((N132,W132,AG132,AQ132,BA132,BK132),{1,2,3,4,5})),""))</f>
        <v/>
      </c>
      <c r="BR132" s="15" t="str">
        <f t="shared" ref="BR132:BR195" si="85">IF(BP132=0,"N.A.",IFERROR(ROUND(BQ132/5,2),""))</f>
        <v/>
      </c>
      <c r="BS132" s="15" t="str">
        <f t="shared" ref="BS132:BS195" si="86">IF(BP132=0,"N.A.",IF(BR132="","",IF(BR132&gt;=90,"O",IF(BR132&gt;=80,"A+",IF(BR132&gt;=70,"A",IF(BR132&gt;=60,"B+",IF(BR132&gt;=50,"B",IF(BR132&gt;=40,"C",IF(BR132&gt;=30,"P",IF(BR132=0,"","F"))))))))))</f>
        <v/>
      </c>
      <c r="BT132" s="15" t="str">
        <f t="shared" ref="BT132:BT195" si="87">IFERROR(IF((J132*2.5)&gt;=90,"O",IF((J132*2.5)&gt;=80,"A+",IF((J132*2.5)&gt;=70,"A",IF((J132*2.5)&gt;=60,"B+",IF((J132*2.5)&gt;=50,"B",IF((J132*2.5)&gt;=40,"C",IF((J132*2.5)&gt;=30,"P",IF((J132*2.5)=0,"","F")))))))),"N.A.")</f>
        <v>N.A.</v>
      </c>
      <c r="BU132" s="15" t="str">
        <f t="shared" ref="BU132:BU195" si="88">IFERROR(IF((S132*2.5)&gt;=90,"O",IF((S132*2.5)&gt;=80,"A+",IF((S132*2.5)&gt;=70,"A",IF((S132*2.5)&gt;=60,"B+",IF((S132*2.5)&gt;=50,"B",IF((S132*2.5)&gt;=40,"C",IF((S132*2.5)&gt;=30,"P",IF((S132*2.5)=0,"","F")))))))),"N.A.")</f>
        <v>N.A.</v>
      </c>
      <c r="BV132" s="15" t="str">
        <f t="shared" ref="BV132:BV195" si="89">IFERROR(IF((100/AB132)*AC132&gt;=90,"O",IF((100/AB132)*AC132&gt;=80,"A+",IF((100/AB132)*AC132&gt;=70,"A",IF((100/AB132)*AC132&gt;=60,"B+",IF((100/AB132)*AC132&gt;=50,"B",IF((100/AB132)*AC132&gt;=40,"C",IF((100/AB132)*AC132&gt;=30,"P",IF((100/AB132)*AC132=0,"","F")))))))),"N.A.")</f>
        <v>N.A.</v>
      </c>
      <c r="BW132" s="34" t="str">
        <f t="shared" ref="BW132:BW195" si="90">IFERROR(IF((100/AL132)*AM132&gt;=90,"O",IF((100/AL132)*AM132&gt;=80,"A+",IF((100/AL132)*AM132&gt;=70,"A",IF((100/AL132)*AM132&gt;=60,"B+",IF((100/AL132)*AM132&gt;=50,"B",IF((100/AL132)*AM132&gt;=40,"C",IF((100/AL132)*AM132&gt;=30,"P",IF((100/AL132)*AM132=0,"","F")))))))),"N.A.")</f>
        <v>N.A.</v>
      </c>
      <c r="BX132" s="15" t="str">
        <f t="shared" ref="BX132:BX195" si="91">IFERROR(IF((100/AV132)*AW132&gt;=90,"O",IF((100/AV132)*AW132&gt;=80,"A+",IF((100/AV132)*AW132&gt;=70,"A",IF((100/AV132)*AW132&gt;=60,"B+",IF((100/AV132)*AW132&gt;=50,"B",IF((100/AV132)*AW132&gt;=40,"C",IF((100/AV132)*AW132&gt;=30,"P",IF((100/AV132)*AW132=0,"","F")))))))),"N.A.")</f>
        <v>N.A.</v>
      </c>
      <c r="BY132" s="15" t="str">
        <f t="shared" ref="BY132:BY195" si="92">IFERROR(IF((100/BF132)*BG132&gt;=90,"O",IF((100/BF132)*BG132&gt;=80,"A+",IF((100/BF132)*BG132&gt;=70,"A",IF((100/BF132)*BG132&gt;=60,"B+",IF((100/BF132)*BG132&gt;=50,"B",IF((100/BF132)*BG132&gt;=40,"C",IF((100/BF132)*BG132&gt;=30,"P",IF((100/BF132)*BG132=0,"","F")))))))),"N.A.")</f>
        <v>N.A.</v>
      </c>
      <c r="BZ132" s="15" t="str">
        <f t="shared" si="63"/>
        <v>FAILED</v>
      </c>
      <c r="CA132" s="20" t="str">
        <f t="shared" ref="CA132:CA195" si="93">IF(BQ132="","",IF(BQ132="N.A.","FAILED",IF(OR(P132="N.A.",Y132="N.A."),"FAILED",IF((COUNTIF(AI132:BM132,"N.A.")&gt;1),"FAILED","PASSED"))))</f>
        <v/>
      </c>
      <c r="CB132" s="16">
        <f t="shared" ref="CB132:CB195" si="94">COUNTIF(BV132:BY132,"F")</f>
        <v>0</v>
      </c>
    </row>
    <row r="133" spans="1:80" x14ac:dyDescent="0.3">
      <c r="A133" s="49">
        <v>131</v>
      </c>
      <c r="B133" s="15">
        <f>TAB!A133</f>
        <v>0</v>
      </c>
      <c r="C133" s="15">
        <f>TAB!B133</f>
        <v>0</v>
      </c>
      <c r="D133" s="14" t="str">
        <f>IF(C133=0,"",TAB!C133)</f>
        <v/>
      </c>
      <c r="E133" s="14" t="str">
        <f>IF(C133=0,"",TAB!D133)</f>
        <v/>
      </c>
      <c r="F133" s="36" t="str">
        <f>IF(C133=0,"",TAB!E133)</f>
        <v/>
      </c>
      <c r="G133" s="14" t="str">
        <f>IF(C133=0,"",TAB!J133)</f>
        <v/>
      </c>
      <c r="H133" s="15" t="str">
        <f t="shared" si="71"/>
        <v/>
      </c>
      <c r="I133" s="15" t="str">
        <f t="shared" si="64"/>
        <v/>
      </c>
      <c r="J133" s="15" t="str">
        <f>IFERROR(VLOOKUP($G133,TAB!$J:$BB,2,FALSE),"")</f>
        <v/>
      </c>
      <c r="K133" s="15" t="str">
        <f>IF(J133="AB",IFERROR(VLOOKUP($G133,TAB!$J:$BB,3,FALSE),""),"NA")</f>
        <v>NA</v>
      </c>
      <c r="L133" s="15" t="str">
        <f>IFERROR(VLOOKUP($G133,TAB!$J:$BB,4,FALSE),"")</f>
        <v/>
      </c>
      <c r="M133" s="15" t="str">
        <f>IFERROR(VLOOKUP($G133,TAB!$J:$BB,5,FALSE),"")</f>
        <v/>
      </c>
      <c r="N133" s="15" t="str">
        <f t="shared" si="72"/>
        <v/>
      </c>
      <c r="O133" s="14" t="str">
        <f>IFERROR(VLOOKUP(N133,INSTRUCTION!$I$1:$J$101,2),"")</f>
        <v/>
      </c>
      <c r="P133" s="15" t="str">
        <f t="shared" si="65"/>
        <v/>
      </c>
      <c r="Q133" s="15" t="str">
        <f t="shared" si="73"/>
        <v/>
      </c>
      <c r="R133" s="15" t="str">
        <f t="shared" si="74"/>
        <v/>
      </c>
      <c r="S133" s="15" t="str">
        <f>IFERROR(VLOOKUP($G133,TAB!$J:$BB,6,FALSE),"")</f>
        <v/>
      </c>
      <c r="T133" s="15" t="str">
        <f>IF(S133="AB",IFERROR(VLOOKUP($G133,TAB!$J:$BB,7,FALSE),""),"NA")</f>
        <v>NA</v>
      </c>
      <c r="U133" s="15" t="str">
        <f>IFERROR(VLOOKUP($G133,TAB!$J:$BB,8,FALSE),"")</f>
        <v/>
      </c>
      <c r="V133" s="15" t="str">
        <f>IFERROR(VLOOKUP($G133,TAB!$J:$BB,9,FALSE),"")</f>
        <v/>
      </c>
      <c r="W133" s="15" t="str">
        <f t="shared" si="75"/>
        <v/>
      </c>
      <c r="X133" s="14" t="str">
        <f>IFERROR(VLOOKUP(W133,INSTRUCTION!$I$1:$J$101,2),"")</f>
        <v/>
      </c>
      <c r="Y133" s="15" t="str">
        <f t="shared" si="66"/>
        <v/>
      </c>
      <c r="Z133" s="14" t="str">
        <f>IF(C133=0,"",TAB!F133)</f>
        <v/>
      </c>
      <c r="AA133" s="15" t="str">
        <f>IFERROR(VLOOKUP(Z133,INSTRUCTION!$D$2:$E$18,2,FALSE),"")</f>
        <v/>
      </c>
      <c r="AB133" s="15" t="str">
        <f t="shared" si="76"/>
        <v/>
      </c>
      <c r="AC133" s="15" t="str">
        <f>IFERROR(VLOOKUP($G133,TAB!$J:$BB,MATCH($Z133,TAB!$1:$1,0)-9,FALSE),"")</f>
        <v/>
      </c>
      <c r="AD133" s="15" t="str">
        <f>IF(AC133="AB",IFERROR(VLOOKUP($G133,TAB!$J:$BB,MATCH($Z133,TAB!$1:$1,0)-8,FALSE),""),"NA")</f>
        <v>NA</v>
      </c>
      <c r="AE133" s="15" t="str">
        <f>IFERROR(VLOOKUP($G133,TAB!$J:$BB,MATCH($Z133,TAB!$1:$1,0)-7,FALSE),"")</f>
        <v/>
      </c>
      <c r="AF133" s="15" t="str">
        <f>IFERROR(VLOOKUP($G133,TAB!$J:$BB,MATCH($Z133,TAB!$1:$1,0)-6,FALSE),"")</f>
        <v/>
      </c>
      <c r="AG133" s="15" t="str">
        <f t="shared" si="77"/>
        <v/>
      </c>
      <c r="AH133" s="14" t="str">
        <f>IFERROR(VLOOKUP(AG133,INSTRUCTION!$I$1:$J$101,2),"")</f>
        <v/>
      </c>
      <c r="AI133" s="15" t="str">
        <f t="shared" si="67"/>
        <v/>
      </c>
      <c r="AJ133" s="15" t="str">
        <f>IF(C133=0,"",TAB!G133)</f>
        <v/>
      </c>
      <c r="AK133" s="15" t="str">
        <f>IFERROR(VLOOKUP(AJ133,INSTRUCTION!$D$2:$E$18,2,FALSE),"")</f>
        <v/>
      </c>
      <c r="AL133" s="15" t="str">
        <f t="shared" si="78"/>
        <v/>
      </c>
      <c r="AM133" s="15" t="str">
        <f>IFERROR(VLOOKUP($G133,TAB!$J:$BB,MATCH($AJ133,TAB!$1:$1,0)-9,FALSE),"")</f>
        <v/>
      </c>
      <c r="AN133" s="15" t="str">
        <f>IF(AM133="AB",IFERROR(VLOOKUP($G133,TAB!$J:$BB,MATCH($AJ133,TAB!$1:$1,0)-8,FALSE),""),"NA")</f>
        <v>NA</v>
      </c>
      <c r="AO133" s="15" t="str">
        <f>IFERROR(VLOOKUP($G133,TAB!$J:$BB,MATCH($AJ133,TAB!$1:$1,0)-7,FALSE),"")</f>
        <v/>
      </c>
      <c r="AP133" s="15" t="str">
        <f>IFERROR(VLOOKUP($G133,TAB!$J:$BB,MATCH($AJ133,TAB!$1:$1,0)-6,FALSE),"")</f>
        <v/>
      </c>
      <c r="AQ133" s="15" t="str">
        <f t="shared" si="79"/>
        <v/>
      </c>
      <c r="AR133" s="14" t="str">
        <f>IFERROR(VLOOKUP(AQ133,INSTRUCTION!$I$1:$J$101,2),"")</f>
        <v/>
      </c>
      <c r="AS133" s="15" t="str">
        <f t="shared" si="68"/>
        <v/>
      </c>
      <c r="AT133" s="15" t="str">
        <f>IF(C133=0,"",TAB!H133)</f>
        <v/>
      </c>
      <c r="AU133" s="15" t="str">
        <f>IFERROR(VLOOKUP(AT133,INSTRUCTION!$D$2:$E$18,2,FALSE),"")</f>
        <v/>
      </c>
      <c r="AV133" s="15" t="str">
        <f t="shared" si="80"/>
        <v/>
      </c>
      <c r="AW133" s="15" t="str">
        <f>IFERROR(VLOOKUP($G133,TAB!$J:$BB,MATCH($AT133,TAB!$1:$1,0)-9,FALSE),"")</f>
        <v/>
      </c>
      <c r="AX133" s="15" t="str">
        <f>IF(AW133="AB",IFERROR(VLOOKUP($G133,TAB!$J:$BB,MATCH($AT133,TAB!$1:$1,0)-8,FALSE),""),"NA")</f>
        <v>NA</v>
      </c>
      <c r="AY133" s="15" t="str">
        <f>IFERROR(VLOOKUP($G133,TAB!$J:$BB,MATCH($AT133,TAB!$1:$1,0)-7,FALSE),"")</f>
        <v/>
      </c>
      <c r="AZ133" s="15" t="str">
        <f>IFERROR(VLOOKUP($G133,TAB!$J:$BB,MATCH($AT133,TAB!$1:$1,0)-6,FALSE),"")</f>
        <v/>
      </c>
      <c r="BA133" s="15" t="str">
        <f t="shared" si="81"/>
        <v/>
      </c>
      <c r="BB133" s="14" t="str">
        <f>IFERROR(VLOOKUP(BA133,INSTRUCTION!$I$1:$J$101,2),"")</f>
        <v/>
      </c>
      <c r="BC133" s="15" t="str">
        <f t="shared" si="69"/>
        <v/>
      </c>
      <c r="BD133" s="15" t="str">
        <f>IF(C133=0,"",TAB!I133)</f>
        <v/>
      </c>
      <c r="BE133" s="15" t="str">
        <f>IFERROR(VLOOKUP(BD133,INSTRUCTION!$D$2:$E$18,2,FALSE),"")</f>
        <v/>
      </c>
      <c r="BF133" s="15" t="str">
        <f t="shared" si="82"/>
        <v/>
      </c>
      <c r="BG133" s="15" t="str">
        <f>IFERROR(VLOOKUP($G133,TAB!$J:$BB,MATCH($BD133,TAB!$1:$1,0)-9,FALSE),"")</f>
        <v/>
      </c>
      <c r="BH133" s="15" t="str">
        <f>IF(BG133="AB",IFERROR(VLOOKUP($G133,TAB!$J:$BB,MATCH($BD133,TAB!$1:$1,0)-8,FALSE),""),"NA")</f>
        <v>NA</v>
      </c>
      <c r="BI133" s="15" t="str">
        <f>IFERROR(VLOOKUP($G133,TAB!$J:$BB,MATCH($BD133,TAB!$1:$1,0)-7,FALSE),"")</f>
        <v/>
      </c>
      <c r="BJ133" s="15" t="str">
        <f>IFERROR(VLOOKUP($G133,TAB!$J:$BB,MATCH($BD133,TAB!$1:$1,0)-6,FALSE),"")</f>
        <v/>
      </c>
      <c r="BK133" s="15" t="str">
        <f t="shared" si="83"/>
        <v/>
      </c>
      <c r="BL133" s="14" t="str">
        <f>IFERROR(VLOOKUP(BK133,INSTRUCTION!$I$1:$J$101,2),"")</f>
        <v/>
      </c>
      <c r="BM133" s="15" t="str">
        <f t="shared" si="70"/>
        <v/>
      </c>
      <c r="BN133" s="15" t="str">
        <f t="shared" si="84"/>
        <v/>
      </c>
      <c r="BO133" s="15" t="str">
        <f>IFERROR(SUMPRODUCT(LARGE((J133,S133,AC133,AM133,AW133,BG133),{1,2,3,4,5})),"")</f>
        <v/>
      </c>
      <c r="BP133" s="15" t="str">
        <f>IFERROR(SUMPRODUCT(LARGE((K133,U133,AE133,AO133,AY133,BI133),{1,2,3,4,5})),"")</f>
        <v/>
      </c>
      <c r="BQ133" s="15" t="str">
        <f>IF(BP133=0,"N.A.",IFERROR(SUMPRODUCT(LARGE((N133,W133,AG133,AQ133,BA133,BK133),{1,2,3,4,5})),""))</f>
        <v/>
      </c>
      <c r="BR133" s="15" t="str">
        <f t="shared" si="85"/>
        <v/>
      </c>
      <c r="BS133" s="15" t="str">
        <f t="shared" si="86"/>
        <v/>
      </c>
      <c r="BT133" s="15" t="str">
        <f t="shared" si="87"/>
        <v>N.A.</v>
      </c>
      <c r="BU133" s="15" t="str">
        <f t="shared" si="88"/>
        <v>N.A.</v>
      </c>
      <c r="BV133" s="15" t="str">
        <f t="shared" si="89"/>
        <v>N.A.</v>
      </c>
      <c r="BW133" s="34" t="str">
        <f t="shared" si="90"/>
        <v>N.A.</v>
      </c>
      <c r="BX133" s="15" t="str">
        <f t="shared" si="91"/>
        <v>N.A.</v>
      </c>
      <c r="BY133" s="15" t="str">
        <f t="shared" si="92"/>
        <v>N.A.</v>
      </c>
      <c r="BZ133" s="15" t="str">
        <f t="shared" ref="BZ133:BZ196" si="95">IF(BO133="","FAILED",IF(BO133="N.A.","FAILED",IF(OR(BT133="N.A.",BU133="N.A.",BT133="F",BU133="F"),"FAILED",IF((COUNTIF(BV133:BY133,"N.A.")&gt;1),"FAILED",IF((COUNTIF(BV133:BY133,"F")&gt;1),"FAILED","PASSED")))))</f>
        <v>FAILED</v>
      </c>
      <c r="CA133" s="20" t="str">
        <f t="shared" si="93"/>
        <v/>
      </c>
      <c r="CB133" s="16">
        <f t="shared" si="94"/>
        <v>0</v>
      </c>
    </row>
    <row r="134" spans="1:80" x14ac:dyDescent="0.3">
      <c r="A134" s="49">
        <v>132</v>
      </c>
      <c r="B134" s="15">
        <f>TAB!A134</f>
        <v>0</v>
      </c>
      <c r="C134" s="15">
        <f>TAB!B134</f>
        <v>0</v>
      </c>
      <c r="D134" s="14" t="str">
        <f>IF(C134=0,"",TAB!C134)</f>
        <v/>
      </c>
      <c r="E134" s="14" t="str">
        <f>IF(C134=0,"",TAB!D134)</f>
        <v/>
      </c>
      <c r="F134" s="36" t="str">
        <f>IF(C134=0,"",TAB!E134)</f>
        <v/>
      </c>
      <c r="G134" s="14" t="str">
        <f>IF(C134=0,"",TAB!J134)</f>
        <v/>
      </c>
      <c r="H134" s="15" t="str">
        <f t="shared" si="71"/>
        <v/>
      </c>
      <c r="I134" s="15" t="str">
        <f t="shared" ref="I134:I197" si="96">IF(M134="","",20)</f>
        <v/>
      </c>
      <c r="J134" s="15" t="str">
        <f>IFERROR(VLOOKUP($G134,TAB!$J:$BB,2,FALSE),"")</f>
        <v/>
      </c>
      <c r="K134" s="15" t="str">
        <f>IF(J134="AB",IFERROR(VLOOKUP($G134,TAB!$J:$BB,3,FALSE),""),"NA")</f>
        <v>NA</v>
      </c>
      <c r="L134" s="15" t="str">
        <f>IFERROR(VLOOKUP($G134,TAB!$J:$BB,4,FALSE),"")</f>
        <v/>
      </c>
      <c r="M134" s="15" t="str">
        <f>IFERROR(VLOOKUP($G134,TAB!$J:$BB,5,FALSE),"")</f>
        <v/>
      </c>
      <c r="N134" s="15" t="str">
        <f t="shared" si="72"/>
        <v/>
      </c>
      <c r="O134" s="14" t="str">
        <f>IFERROR(VLOOKUP(N134,INSTRUCTION!$I$1:$J$101,2),"")</f>
        <v/>
      </c>
      <c r="P134" s="15" t="str">
        <f t="shared" si="65"/>
        <v/>
      </c>
      <c r="Q134" s="15" t="str">
        <f t="shared" si="73"/>
        <v/>
      </c>
      <c r="R134" s="15" t="str">
        <f t="shared" si="74"/>
        <v/>
      </c>
      <c r="S134" s="15" t="str">
        <f>IFERROR(VLOOKUP($G134,TAB!$J:$BB,6,FALSE),"")</f>
        <v/>
      </c>
      <c r="T134" s="15" t="str">
        <f>IF(S134="AB",IFERROR(VLOOKUP($G134,TAB!$J:$BB,7,FALSE),""),"NA")</f>
        <v>NA</v>
      </c>
      <c r="U134" s="15" t="str">
        <f>IFERROR(VLOOKUP($G134,TAB!$J:$BB,8,FALSE),"")</f>
        <v/>
      </c>
      <c r="V134" s="15" t="str">
        <f>IFERROR(VLOOKUP($G134,TAB!$J:$BB,9,FALSE),"")</f>
        <v/>
      </c>
      <c r="W134" s="15" t="str">
        <f t="shared" si="75"/>
        <v/>
      </c>
      <c r="X134" s="14" t="str">
        <f>IFERROR(VLOOKUP(W134,INSTRUCTION!$I$1:$J$101,2),"")</f>
        <v/>
      </c>
      <c r="Y134" s="15" t="str">
        <f t="shared" si="66"/>
        <v/>
      </c>
      <c r="Z134" s="14" t="str">
        <f>IF(C134=0,"",TAB!F134)</f>
        <v/>
      </c>
      <c r="AA134" s="15" t="str">
        <f>IFERROR(VLOOKUP(Z134,INSTRUCTION!$D$2:$E$18,2,FALSE),"")</f>
        <v/>
      </c>
      <c r="AB134" s="15" t="str">
        <f t="shared" si="76"/>
        <v/>
      </c>
      <c r="AC134" s="15" t="str">
        <f>IFERROR(VLOOKUP($G134,TAB!$J:$BB,MATCH($Z134,TAB!$1:$1,0)-9,FALSE),"")</f>
        <v/>
      </c>
      <c r="AD134" s="15" t="str">
        <f>IF(AC134="AB",IFERROR(VLOOKUP($G134,TAB!$J:$BB,MATCH($Z134,TAB!$1:$1,0)-8,FALSE),""),"NA")</f>
        <v>NA</v>
      </c>
      <c r="AE134" s="15" t="str">
        <f>IFERROR(VLOOKUP($G134,TAB!$J:$BB,MATCH($Z134,TAB!$1:$1,0)-7,FALSE),"")</f>
        <v/>
      </c>
      <c r="AF134" s="15" t="str">
        <f>IFERROR(VLOOKUP($G134,TAB!$J:$BB,MATCH($Z134,TAB!$1:$1,0)-6,FALSE),"")</f>
        <v/>
      </c>
      <c r="AG134" s="15" t="str">
        <f t="shared" si="77"/>
        <v/>
      </c>
      <c r="AH134" s="14" t="str">
        <f>IFERROR(VLOOKUP(AG134,INSTRUCTION!$I$1:$J$101,2),"")</f>
        <v/>
      </c>
      <c r="AI134" s="15" t="str">
        <f t="shared" si="67"/>
        <v/>
      </c>
      <c r="AJ134" s="15" t="str">
        <f>IF(C134=0,"",TAB!G134)</f>
        <v/>
      </c>
      <c r="AK134" s="15" t="str">
        <f>IFERROR(VLOOKUP(AJ134,INSTRUCTION!$D$2:$E$18,2,FALSE),"")</f>
        <v/>
      </c>
      <c r="AL134" s="15" t="str">
        <f t="shared" si="78"/>
        <v/>
      </c>
      <c r="AM134" s="15" t="str">
        <f>IFERROR(VLOOKUP($G134,TAB!$J:$BB,MATCH($AJ134,TAB!$1:$1,0)-9,FALSE),"")</f>
        <v/>
      </c>
      <c r="AN134" s="15" t="str">
        <f>IF(AM134="AB",IFERROR(VLOOKUP($G134,TAB!$J:$BB,MATCH($AJ134,TAB!$1:$1,0)-8,FALSE),""),"NA")</f>
        <v>NA</v>
      </c>
      <c r="AO134" s="15" t="str">
        <f>IFERROR(VLOOKUP($G134,TAB!$J:$BB,MATCH($AJ134,TAB!$1:$1,0)-7,FALSE),"")</f>
        <v/>
      </c>
      <c r="AP134" s="15" t="str">
        <f>IFERROR(VLOOKUP($G134,TAB!$J:$BB,MATCH($AJ134,TAB!$1:$1,0)-6,FALSE),"")</f>
        <v/>
      </c>
      <c r="AQ134" s="15" t="str">
        <f t="shared" si="79"/>
        <v/>
      </c>
      <c r="AR134" s="14" t="str">
        <f>IFERROR(VLOOKUP(AQ134,INSTRUCTION!$I$1:$J$101,2),"")</f>
        <v/>
      </c>
      <c r="AS134" s="15" t="str">
        <f t="shared" si="68"/>
        <v/>
      </c>
      <c r="AT134" s="15" t="str">
        <f>IF(C134=0,"",TAB!H134)</f>
        <v/>
      </c>
      <c r="AU134" s="15" t="str">
        <f>IFERROR(VLOOKUP(AT134,INSTRUCTION!$D$2:$E$18,2,FALSE),"")</f>
        <v/>
      </c>
      <c r="AV134" s="15" t="str">
        <f t="shared" si="80"/>
        <v/>
      </c>
      <c r="AW134" s="15" t="str">
        <f>IFERROR(VLOOKUP($G134,TAB!$J:$BB,MATCH($AT134,TAB!$1:$1,0)-9,FALSE),"")</f>
        <v/>
      </c>
      <c r="AX134" s="15" t="str">
        <f>IF(AW134="AB",IFERROR(VLOOKUP($G134,TAB!$J:$BB,MATCH($AT134,TAB!$1:$1,0)-8,FALSE),""),"NA")</f>
        <v>NA</v>
      </c>
      <c r="AY134" s="15" t="str">
        <f>IFERROR(VLOOKUP($G134,TAB!$J:$BB,MATCH($AT134,TAB!$1:$1,0)-7,FALSE),"")</f>
        <v/>
      </c>
      <c r="AZ134" s="15" t="str">
        <f>IFERROR(VLOOKUP($G134,TAB!$J:$BB,MATCH($AT134,TAB!$1:$1,0)-6,FALSE),"")</f>
        <v/>
      </c>
      <c r="BA134" s="15" t="str">
        <f t="shared" si="81"/>
        <v/>
      </c>
      <c r="BB134" s="14" t="str">
        <f>IFERROR(VLOOKUP(BA134,INSTRUCTION!$I$1:$J$101,2),"")</f>
        <v/>
      </c>
      <c r="BC134" s="15" t="str">
        <f t="shared" si="69"/>
        <v/>
      </c>
      <c r="BD134" s="15" t="str">
        <f>IF(C134=0,"",TAB!I134)</f>
        <v/>
      </c>
      <c r="BE134" s="15" t="str">
        <f>IFERROR(VLOOKUP(BD134,INSTRUCTION!$D$2:$E$18,2,FALSE),"")</f>
        <v/>
      </c>
      <c r="BF134" s="15" t="str">
        <f t="shared" si="82"/>
        <v/>
      </c>
      <c r="BG134" s="15" t="str">
        <f>IFERROR(VLOOKUP($G134,TAB!$J:$BB,MATCH($BD134,TAB!$1:$1,0)-9,FALSE),"")</f>
        <v/>
      </c>
      <c r="BH134" s="15" t="str">
        <f>IF(BG134="AB",IFERROR(VLOOKUP($G134,TAB!$J:$BB,MATCH($BD134,TAB!$1:$1,0)-8,FALSE),""),"NA")</f>
        <v>NA</v>
      </c>
      <c r="BI134" s="15" t="str">
        <f>IFERROR(VLOOKUP($G134,TAB!$J:$BB,MATCH($BD134,TAB!$1:$1,0)-7,FALSE),"")</f>
        <v/>
      </c>
      <c r="BJ134" s="15" t="str">
        <f>IFERROR(VLOOKUP($G134,TAB!$J:$BB,MATCH($BD134,TAB!$1:$1,0)-6,FALSE),"")</f>
        <v/>
      </c>
      <c r="BK134" s="15" t="str">
        <f t="shared" si="83"/>
        <v/>
      </c>
      <c r="BL134" s="14" t="str">
        <f>IFERROR(VLOOKUP(BK134,INSTRUCTION!$I$1:$J$101,2),"")</f>
        <v/>
      </c>
      <c r="BM134" s="15" t="str">
        <f t="shared" si="70"/>
        <v/>
      </c>
      <c r="BN134" s="15" t="str">
        <f t="shared" si="84"/>
        <v/>
      </c>
      <c r="BO134" s="15" t="str">
        <f>IFERROR(SUMPRODUCT(LARGE((J134,S134,AC134,AM134,AW134,BG134),{1,2,3,4,5})),"")</f>
        <v/>
      </c>
      <c r="BP134" s="15" t="str">
        <f>IFERROR(SUMPRODUCT(LARGE((K134,U134,AE134,AO134,AY134,BI134),{1,2,3,4,5})),"")</f>
        <v/>
      </c>
      <c r="BQ134" s="15" t="str">
        <f>IF(BP134=0,"N.A.",IFERROR(SUMPRODUCT(LARGE((N134,W134,AG134,AQ134,BA134,BK134),{1,2,3,4,5})),""))</f>
        <v/>
      </c>
      <c r="BR134" s="15" t="str">
        <f t="shared" si="85"/>
        <v/>
      </c>
      <c r="BS134" s="15" t="str">
        <f t="shared" si="86"/>
        <v/>
      </c>
      <c r="BT134" s="15" t="str">
        <f t="shared" si="87"/>
        <v>N.A.</v>
      </c>
      <c r="BU134" s="15" t="str">
        <f t="shared" si="88"/>
        <v>N.A.</v>
      </c>
      <c r="BV134" s="15" t="str">
        <f t="shared" si="89"/>
        <v>N.A.</v>
      </c>
      <c r="BW134" s="34" t="str">
        <f t="shared" si="90"/>
        <v>N.A.</v>
      </c>
      <c r="BX134" s="15" t="str">
        <f t="shared" si="91"/>
        <v>N.A.</v>
      </c>
      <c r="BY134" s="15" t="str">
        <f t="shared" si="92"/>
        <v>N.A.</v>
      </c>
      <c r="BZ134" s="15" t="str">
        <f t="shared" si="95"/>
        <v>FAILED</v>
      </c>
      <c r="CA134" s="20" t="str">
        <f t="shared" si="93"/>
        <v/>
      </c>
      <c r="CB134" s="16">
        <f t="shared" si="94"/>
        <v>0</v>
      </c>
    </row>
    <row r="135" spans="1:80" x14ac:dyDescent="0.3">
      <c r="A135" s="49">
        <v>133</v>
      </c>
      <c r="B135" s="15">
        <f>TAB!A135</f>
        <v>0</v>
      </c>
      <c r="C135" s="15">
        <f>TAB!B135</f>
        <v>0</v>
      </c>
      <c r="D135" s="14" t="str">
        <f>IF(C135=0,"",TAB!C135)</f>
        <v/>
      </c>
      <c r="E135" s="14" t="str">
        <f>IF(C135=0,"",TAB!D135)</f>
        <v/>
      </c>
      <c r="F135" s="36" t="str">
        <f>IF(C135=0,"",TAB!E135)</f>
        <v/>
      </c>
      <c r="G135" s="14" t="str">
        <f>IF(C135=0,"",TAB!J135)</f>
        <v/>
      </c>
      <c r="H135" s="15" t="str">
        <f t="shared" si="71"/>
        <v/>
      </c>
      <c r="I135" s="15" t="str">
        <f t="shared" si="96"/>
        <v/>
      </c>
      <c r="J135" s="15" t="str">
        <f>IFERROR(VLOOKUP($G135,TAB!$J:$BB,2,FALSE),"")</f>
        <v/>
      </c>
      <c r="K135" s="15" t="str">
        <f>IF(J135="AB",IFERROR(VLOOKUP($G135,TAB!$J:$BB,3,FALSE),""),"NA")</f>
        <v>NA</v>
      </c>
      <c r="L135" s="15" t="str">
        <f>IFERROR(VLOOKUP($G135,TAB!$J:$BB,4,FALSE),"")</f>
        <v/>
      </c>
      <c r="M135" s="15" t="str">
        <f>IFERROR(VLOOKUP($G135,TAB!$J:$BB,5,FALSE),"")</f>
        <v/>
      </c>
      <c r="N135" s="15" t="str">
        <f t="shared" si="72"/>
        <v/>
      </c>
      <c r="O135" s="14" t="str">
        <f>IFERROR(VLOOKUP(N135,INSTRUCTION!$I$1:$J$101,2),"")</f>
        <v/>
      </c>
      <c r="P135" s="15" t="str">
        <f t="shared" si="65"/>
        <v/>
      </c>
      <c r="Q135" s="15" t="str">
        <f t="shared" si="73"/>
        <v/>
      </c>
      <c r="R135" s="15" t="str">
        <f t="shared" si="74"/>
        <v/>
      </c>
      <c r="S135" s="15" t="str">
        <f>IFERROR(VLOOKUP($G135,TAB!$J:$BB,6,FALSE),"")</f>
        <v/>
      </c>
      <c r="T135" s="15" t="str">
        <f>IF(S135="AB",IFERROR(VLOOKUP($G135,TAB!$J:$BB,7,FALSE),""),"NA")</f>
        <v>NA</v>
      </c>
      <c r="U135" s="15" t="str">
        <f>IFERROR(VLOOKUP($G135,TAB!$J:$BB,8,FALSE),"")</f>
        <v/>
      </c>
      <c r="V135" s="15" t="str">
        <f>IFERROR(VLOOKUP($G135,TAB!$J:$BB,9,FALSE),"")</f>
        <v/>
      </c>
      <c r="W135" s="15" t="str">
        <f t="shared" si="75"/>
        <v/>
      </c>
      <c r="X135" s="14" t="str">
        <f>IFERROR(VLOOKUP(W135,INSTRUCTION!$I$1:$J$101,2),"")</f>
        <v/>
      </c>
      <c r="Y135" s="15" t="str">
        <f t="shared" si="66"/>
        <v/>
      </c>
      <c r="Z135" s="14" t="str">
        <f>IF(C135=0,"",TAB!F135)</f>
        <v/>
      </c>
      <c r="AA135" s="15" t="str">
        <f>IFERROR(VLOOKUP(Z135,INSTRUCTION!$D$2:$E$18,2,FALSE),"")</f>
        <v/>
      </c>
      <c r="AB135" s="15" t="str">
        <f t="shared" si="76"/>
        <v/>
      </c>
      <c r="AC135" s="15" t="str">
        <f>IFERROR(VLOOKUP($G135,TAB!$J:$BB,MATCH($Z135,TAB!$1:$1,0)-9,FALSE),"")</f>
        <v/>
      </c>
      <c r="AD135" s="15" t="str">
        <f>IF(AC135="AB",IFERROR(VLOOKUP($G135,TAB!$J:$BB,MATCH($Z135,TAB!$1:$1,0)-8,FALSE),""),"NA")</f>
        <v>NA</v>
      </c>
      <c r="AE135" s="15" t="str">
        <f>IFERROR(VLOOKUP($G135,TAB!$J:$BB,MATCH($Z135,TAB!$1:$1,0)-7,FALSE),"")</f>
        <v/>
      </c>
      <c r="AF135" s="15" t="str">
        <f>IFERROR(VLOOKUP($G135,TAB!$J:$BB,MATCH($Z135,TAB!$1:$1,0)-6,FALSE),"")</f>
        <v/>
      </c>
      <c r="AG135" s="15" t="str">
        <f t="shared" si="77"/>
        <v/>
      </c>
      <c r="AH135" s="14" t="str">
        <f>IFERROR(VLOOKUP(AG135,INSTRUCTION!$I$1:$J$101,2),"")</f>
        <v/>
      </c>
      <c r="AI135" s="15" t="str">
        <f t="shared" si="67"/>
        <v/>
      </c>
      <c r="AJ135" s="15" t="str">
        <f>IF(C135=0,"",TAB!G135)</f>
        <v/>
      </c>
      <c r="AK135" s="15" t="str">
        <f>IFERROR(VLOOKUP(AJ135,INSTRUCTION!$D$2:$E$18,2,FALSE),"")</f>
        <v/>
      </c>
      <c r="AL135" s="15" t="str">
        <f t="shared" si="78"/>
        <v/>
      </c>
      <c r="AM135" s="15" t="str">
        <f>IFERROR(VLOOKUP($G135,TAB!$J:$BB,MATCH($AJ135,TAB!$1:$1,0)-9,FALSE),"")</f>
        <v/>
      </c>
      <c r="AN135" s="15" t="str">
        <f>IF(AM135="AB",IFERROR(VLOOKUP($G135,TAB!$J:$BB,MATCH($AJ135,TAB!$1:$1,0)-8,FALSE),""),"NA")</f>
        <v>NA</v>
      </c>
      <c r="AO135" s="15" t="str">
        <f>IFERROR(VLOOKUP($G135,TAB!$J:$BB,MATCH($AJ135,TAB!$1:$1,0)-7,FALSE),"")</f>
        <v/>
      </c>
      <c r="AP135" s="15" t="str">
        <f>IFERROR(VLOOKUP($G135,TAB!$J:$BB,MATCH($AJ135,TAB!$1:$1,0)-6,FALSE),"")</f>
        <v/>
      </c>
      <c r="AQ135" s="15" t="str">
        <f t="shared" si="79"/>
        <v/>
      </c>
      <c r="AR135" s="14" t="str">
        <f>IFERROR(VLOOKUP(AQ135,INSTRUCTION!$I$1:$J$101,2),"")</f>
        <v/>
      </c>
      <c r="AS135" s="15" t="str">
        <f t="shared" si="68"/>
        <v/>
      </c>
      <c r="AT135" s="15" t="str">
        <f>IF(C135=0,"",TAB!H135)</f>
        <v/>
      </c>
      <c r="AU135" s="15" t="str">
        <f>IFERROR(VLOOKUP(AT135,INSTRUCTION!$D$2:$E$18,2,FALSE),"")</f>
        <v/>
      </c>
      <c r="AV135" s="15" t="str">
        <f t="shared" si="80"/>
        <v/>
      </c>
      <c r="AW135" s="15" t="str">
        <f>IFERROR(VLOOKUP($G135,TAB!$J:$BB,MATCH($AT135,TAB!$1:$1,0)-9,FALSE),"")</f>
        <v/>
      </c>
      <c r="AX135" s="15" t="str">
        <f>IF(AW135="AB",IFERROR(VLOOKUP($G135,TAB!$J:$BB,MATCH($AT135,TAB!$1:$1,0)-8,FALSE),""),"NA")</f>
        <v>NA</v>
      </c>
      <c r="AY135" s="15" t="str">
        <f>IFERROR(VLOOKUP($G135,TAB!$J:$BB,MATCH($AT135,TAB!$1:$1,0)-7,FALSE),"")</f>
        <v/>
      </c>
      <c r="AZ135" s="15" t="str">
        <f>IFERROR(VLOOKUP($G135,TAB!$J:$BB,MATCH($AT135,TAB!$1:$1,0)-6,FALSE),"")</f>
        <v/>
      </c>
      <c r="BA135" s="15" t="str">
        <f t="shared" si="81"/>
        <v/>
      </c>
      <c r="BB135" s="14" t="str">
        <f>IFERROR(VLOOKUP(BA135,INSTRUCTION!$I$1:$J$101,2),"")</f>
        <v/>
      </c>
      <c r="BC135" s="15" t="str">
        <f t="shared" si="69"/>
        <v/>
      </c>
      <c r="BD135" s="15" t="str">
        <f>IF(C135=0,"",TAB!I135)</f>
        <v/>
      </c>
      <c r="BE135" s="15" t="str">
        <f>IFERROR(VLOOKUP(BD135,INSTRUCTION!$D$2:$E$18,2,FALSE),"")</f>
        <v/>
      </c>
      <c r="BF135" s="15" t="str">
        <f t="shared" si="82"/>
        <v/>
      </c>
      <c r="BG135" s="15" t="str">
        <f>IFERROR(VLOOKUP($G135,TAB!$J:$BB,MATCH($BD135,TAB!$1:$1,0)-9,FALSE),"")</f>
        <v/>
      </c>
      <c r="BH135" s="15" t="str">
        <f>IF(BG135="AB",IFERROR(VLOOKUP($G135,TAB!$J:$BB,MATCH($BD135,TAB!$1:$1,0)-8,FALSE),""),"NA")</f>
        <v>NA</v>
      </c>
      <c r="BI135" s="15" t="str">
        <f>IFERROR(VLOOKUP($G135,TAB!$J:$BB,MATCH($BD135,TAB!$1:$1,0)-7,FALSE),"")</f>
        <v/>
      </c>
      <c r="BJ135" s="15" t="str">
        <f>IFERROR(VLOOKUP($G135,TAB!$J:$BB,MATCH($BD135,TAB!$1:$1,0)-6,FALSE),"")</f>
        <v/>
      </c>
      <c r="BK135" s="15" t="str">
        <f t="shared" si="83"/>
        <v/>
      </c>
      <c r="BL135" s="14" t="str">
        <f>IFERROR(VLOOKUP(BK135,INSTRUCTION!$I$1:$J$101,2),"")</f>
        <v/>
      </c>
      <c r="BM135" s="15" t="str">
        <f t="shared" si="70"/>
        <v/>
      </c>
      <c r="BN135" s="15" t="str">
        <f t="shared" si="84"/>
        <v/>
      </c>
      <c r="BO135" s="15" t="str">
        <f>IFERROR(SUMPRODUCT(LARGE((J135,S135,AC135,AM135,AW135,BG135),{1,2,3,4,5})),"")</f>
        <v/>
      </c>
      <c r="BP135" s="15" t="str">
        <f>IFERROR(SUMPRODUCT(LARGE((K135,U135,AE135,AO135,AY135,BI135),{1,2,3,4,5})),"")</f>
        <v/>
      </c>
      <c r="BQ135" s="15" t="str">
        <f>IF(BP135=0,"N.A.",IFERROR(SUMPRODUCT(LARGE((N135,W135,AG135,AQ135,BA135,BK135),{1,2,3,4,5})),""))</f>
        <v/>
      </c>
      <c r="BR135" s="15" t="str">
        <f t="shared" si="85"/>
        <v/>
      </c>
      <c r="BS135" s="15" t="str">
        <f t="shared" si="86"/>
        <v/>
      </c>
      <c r="BT135" s="15" t="str">
        <f t="shared" si="87"/>
        <v>N.A.</v>
      </c>
      <c r="BU135" s="15" t="str">
        <f t="shared" si="88"/>
        <v>N.A.</v>
      </c>
      <c r="BV135" s="15" t="str">
        <f t="shared" si="89"/>
        <v>N.A.</v>
      </c>
      <c r="BW135" s="34" t="str">
        <f t="shared" si="90"/>
        <v>N.A.</v>
      </c>
      <c r="BX135" s="15" t="str">
        <f t="shared" si="91"/>
        <v>N.A.</v>
      </c>
      <c r="BY135" s="15" t="str">
        <f t="shared" si="92"/>
        <v>N.A.</v>
      </c>
      <c r="BZ135" s="15" t="str">
        <f t="shared" si="95"/>
        <v>FAILED</v>
      </c>
      <c r="CA135" s="20" t="str">
        <f t="shared" si="93"/>
        <v/>
      </c>
      <c r="CB135" s="16">
        <f t="shared" si="94"/>
        <v>0</v>
      </c>
    </row>
    <row r="136" spans="1:80" x14ac:dyDescent="0.3">
      <c r="A136" s="49">
        <v>134</v>
      </c>
      <c r="B136" s="15">
        <f>TAB!A136</f>
        <v>0</v>
      </c>
      <c r="C136" s="15">
        <f>TAB!B136</f>
        <v>0</v>
      </c>
      <c r="D136" s="14" t="str">
        <f>IF(C136=0,"",TAB!C136)</f>
        <v/>
      </c>
      <c r="E136" s="14" t="str">
        <f>IF(C136=0,"",TAB!D136)</f>
        <v/>
      </c>
      <c r="F136" s="36" t="str">
        <f>IF(C136=0,"",TAB!E136)</f>
        <v/>
      </c>
      <c r="G136" s="14" t="str">
        <f>IF(C136=0,"",TAB!J136)</f>
        <v/>
      </c>
      <c r="H136" s="15" t="str">
        <f t="shared" si="71"/>
        <v/>
      </c>
      <c r="I136" s="15" t="str">
        <f t="shared" si="96"/>
        <v/>
      </c>
      <c r="J136" s="15" t="str">
        <f>IFERROR(VLOOKUP($G136,TAB!$J:$BB,2,FALSE),"")</f>
        <v/>
      </c>
      <c r="K136" s="15" t="str">
        <f>IF(J136="AB",IFERROR(VLOOKUP($G136,TAB!$J:$BB,3,FALSE),""),"NA")</f>
        <v>NA</v>
      </c>
      <c r="L136" s="15" t="str">
        <f>IFERROR(VLOOKUP($G136,TAB!$J:$BB,4,FALSE),"")</f>
        <v/>
      </c>
      <c r="M136" s="15" t="str">
        <f>IFERROR(VLOOKUP($G136,TAB!$J:$BB,5,FALSE),"")</f>
        <v/>
      </c>
      <c r="N136" s="15" t="str">
        <f t="shared" si="72"/>
        <v/>
      </c>
      <c r="O136" s="14" t="str">
        <f>IFERROR(VLOOKUP(N136,INSTRUCTION!$I$1:$J$101,2),"")</f>
        <v/>
      </c>
      <c r="P136" s="15" t="str">
        <f t="shared" si="65"/>
        <v/>
      </c>
      <c r="Q136" s="15" t="str">
        <f t="shared" si="73"/>
        <v/>
      </c>
      <c r="R136" s="15" t="str">
        <f t="shared" si="74"/>
        <v/>
      </c>
      <c r="S136" s="15" t="str">
        <f>IFERROR(VLOOKUP($G136,TAB!$J:$BB,6,FALSE),"")</f>
        <v/>
      </c>
      <c r="T136" s="15" t="str">
        <f>IF(S136="AB",IFERROR(VLOOKUP($G136,TAB!$J:$BB,7,FALSE),""),"NA")</f>
        <v>NA</v>
      </c>
      <c r="U136" s="15" t="str">
        <f>IFERROR(VLOOKUP($G136,TAB!$J:$BB,8,FALSE),"")</f>
        <v/>
      </c>
      <c r="V136" s="15" t="str">
        <f>IFERROR(VLOOKUP($G136,TAB!$J:$BB,9,FALSE),"")</f>
        <v/>
      </c>
      <c r="W136" s="15" t="str">
        <f t="shared" si="75"/>
        <v/>
      </c>
      <c r="X136" s="14" t="str">
        <f>IFERROR(VLOOKUP(W136,INSTRUCTION!$I$1:$J$101,2),"")</f>
        <v/>
      </c>
      <c r="Y136" s="15" t="str">
        <f t="shared" si="66"/>
        <v/>
      </c>
      <c r="Z136" s="14" t="str">
        <f>IF(C136=0,"",TAB!F136)</f>
        <v/>
      </c>
      <c r="AA136" s="15" t="str">
        <f>IFERROR(VLOOKUP(Z136,INSTRUCTION!$D$2:$E$18,2,FALSE),"")</f>
        <v/>
      </c>
      <c r="AB136" s="15" t="str">
        <f t="shared" si="76"/>
        <v/>
      </c>
      <c r="AC136" s="15" t="str">
        <f>IFERROR(VLOOKUP($G136,TAB!$J:$BB,MATCH($Z136,TAB!$1:$1,0)-9,FALSE),"")</f>
        <v/>
      </c>
      <c r="AD136" s="15" t="str">
        <f>IF(AC136="AB",IFERROR(VLOOKUP($G136,TAB!$J:$BB,MATCH($Z136,TAB!$1:$1,0)-8,FALSE),""),"NA")</f>
        <v>NA</v>
      </c>
      <c r="AE136" s="15" t="str">
        <f>IFERROR(VLOOKUP($G136,TAB!$J:$BB,MATCH($Z136,TAB!$1:$1,0)-7,FALSE),"")</f>
        <v/>
      </c>
      <c r="AF136" s="15" t="str">
        <f>IFERROR(VLOOKUP($G136,TAB!$J:$BB,MATCH($Z136,TAB!$1:$1,0)-6,FALSE),"")</f>
        <v/>
      </c>
      <c r="AG136" s="15" t="str">
        <f t="shared" si="77"/>
        <v/>
      </c>
      <c r="AH136" s="14" t="str">
        <f>IFERROR(VLOOKUP(AG136,INSTRUCTION!$I$1:$J$101,2),"")</f>
        <v/>
      </c>
      <c r="AI136" s="15" t="str">
        <f t="shared" si="67"/>
        <v/>
      </c>
      <c r="AJ136" s="15" t="str">
        <f>IF(C136=0,"",TAB!G136)</f>
        <v/>
      </c>
      <c r="AK136" s="15" t="str">
        <f>IFERROR(VLOOKUP(AJ136,INSTRUCTION!$D$2:$E$18,2,FALSE),"")</f>
        <v/>
      </c>
      <c r="AL136" s="15" t="str">
        <f t="shared" si="78"/>
        <v/>
      </c>
      <c r="AM136" s="15" t="str">
        <f>IFERROR(VLOOKUP($G136,TAB!$J:$BB,MATCH($AJ136,TAB!$1:$1,0)-9,FALSE),"")</f>
        <v/>
      </c>
      <c r="AN136" s="15" t="str">
        <f>IF(AM136="AB",IFERROR(VLOOKUP($G136,TAB!$J:$BB,MATCH($AJ136,TAB!$1:$1,0)-8,FALSE),""),"NA")</f>
        <v>NA</v>
      </c>
      <c r="AO136" s="15" t="str">
        <f>IFERROR(VLOOKUP($G136,TAB!$J:$BB,MATCH($AJ136,TAB!$1:$1,0)-7,FALSE),"")</f>
        <v/>
      </c>
      <c r="AP136" s="15" t="str">
        <f>IFERROR(VLOOKUP($G136,TAB!$J:$BB,MATCH($AJ136,TAB!$1:$1,0)-6,FALSE),"")</f>
        <v/>
      </c>
      <c r="AQ136" s="15" t="str">
        <f t="shared" si="79"/>
        <v/>
      </c>
      <c r="AR136" s="14" t="str">
        <f>IFERROR(VLOOKUP(AQ136,INSTRUCTION!$I$1:$J$101,2),"")</f>
        <v/>
      </c>
      <c r="AS136" s="15" t="str">
        <f t="shared" si="68"/>
        <v/>
      </c>
      <c r="AT136" s="15" t="str">
        <f>IF(C136=0,"",TAB!H136)</f>
        <v/>
      </c>
      <c r="AU136" s="15" t="str">
        <f>IFERROR(VLOOKUP(AT136,INSTRUCTION!$D$2:$E$18,2,FALSE),"")</f>
        <v/>
      </c>
      <c r="AV136" s="15" t="str">
        <f t="shared" si="80"/>
        <v/>
      </c>
      <c r="AW136" s="15" t="str">
        <f>IFERROR(VLOOKUP($G136,TAB!$J:$BB,MATCH($AT136,TAB!$1:$1,0)-9,FALSE),"")</f>
        <v/>
      </c>
      <c r="AX136" s="15" t="str">
        <f>IF(AW136="AB",IFERROR(VLOOKUP($G136,TAB!$J:$BB,MATCH($AT136,TAB!$1:$1,0)-8,FALSE),""),"NA")</f>
        <v>NA</v>
      </c>
      <c r="AY136" s="15" t="str">
        <f>IFERROR(VLOOKUP($G136,TAB!$J:$BB,MATCH($AT136,TAB!$1:$1,0)-7,FALSE),"")</f>
        <v/>
      </c>
      <c r="AZ136" s="15" t="str">
        <f>IFERROR(VLOOKUP($G136,TAB!$J:$BB,MATCH($AT136,TAB!$1:$1,0)-6,FALSE),"")</f>
        <v/>
      </c>
      <c r="BA136" s="15" t="str">
        <f t="shared" si="81"/>
        <v/>
      </c>
      <c r="BB136" s="14" t="str">
        <f>IFERROR(VLOOKUP(BA136,INSTRUCTION!$I$1:$J$101,2),"")</f>
        <v/>
      </c>
      <c r="BC136" s="15" t="str">
        <f t="shared" si="69"/>
        <v/>
      </c>
      <c r="BD136" s="15" t="str">
        <f>IF(C136=0,"",TAB!I136)</f>
        <v/>
      </c>
      <c r="BE136" s="15" t="str">
        <f>IFERROR(VLOOKUP(BD136,INSTRUCTION!$D$2:$E$18,2,FALSE),"")</f>
        <v/>
      </c>
      <c r="BF136" s="15" t="str">
        <f t="shared" si="82"/>
        <v/>
      </c>
      <c r="BG136" s="15" t="str">
        <f>IFERROR(VLOOKUP($G136,TAB!$J:$BB,MATCH($BD136,TAB!$1:$1,0)-9,FALSE),"")</f>
        <v/>
      </c>
      <c r="BH136" s="15" t="str">
        <f>IF(BG136="AB",IFERROR(VLOOKUP($G136,TAB!$J:$BB,MATCH($BD136,TAB!$1:$1,0)-8,FALSE),""),"NA")</f>
        <v>NA</v>
      </c>
      <c r="BI136" s="15" t="str">
        <f>IFERROR(VLOOKUP($G136,TAB!$J:$BB,MATCH($BD136,TAB!$1:$1,0)-7,FALSE),"")</f>
        <v/>
      </c>
      <c r="BJ136" s="15" t="str">
        <f>IFERROR(VLOOKUP($G136,TAB!$J:$BB,MATCH($BD136,TAB!$1:$1,0)-6,FALSE),"")</f>
        <v/>
      </c>
      <c r="BK136" s="15" t="str">
        <f t="shared" si="83"/>
        <v/>
      </c>
      <c r="BL136" s="14" t="str">
        <f>IFERROR(VLOOKUP(BK136,INSTRUCTION!$I$1:$J$101,2),"")</f>
        <v/>
      </c>
      <c r="BM136" s="15" t="str">
        <f t="shared" si="70"/>
        <v/>
      </c>
      <c r="BN136" s="15" t="str">
        <f t="shared" si="84"/>
        <v/>
      </c>
      <c r="BO136" s="15" t="str">
        <f>IFERROR(SUMPRODUCT(LARGE((J136,S136,AC136,AM136,AW136,BG136),{1,2,3,4,5})),"")</f>
        <v/>
      </c>
      <c r="BP136" s="15" t="str">
        <f>IFERROR(SUMPRODUCT(LARGE((K136,U136,AE136,AO136,AY136,BI136),{1,2,3,4,5})),"")</f>
        <v/>
      </c>
      <c r="BQ136" s="15" t="str">
        <f>IF(BP136=0,"N.A.",IFERROR(SUMPRODUCT(LARGE((N136,W136,AG136,AQ136,BA136,BK136),{1,2,3,4,5})),""))</f>
        <v/>
      </c>
      <c r="BR136" s="15" t="str">
        <f t="shared" si="85"/>
        <v/>
      </c>
      <c r="BS136" s="15" t="str">
        <f t="shared" si="86"/>
        <v/>
      </c>
      <c r="BT136" s="15" t="str">
        <f t="shared" si="87"/>
        <v>N.A.</v>
      </c>
      <c r="BU136" s="15" t="str">
        <f t="shared" si="88"/>
        <v>N.A.</v>
      </c>
      <c r="BV136" s="15" t="str">
        <f t="shared" si="89"/>
        <v>N.A.</v>
      </c>
      <c r="BW136" s="34" t="str">
        <f t="shared" si="90"/>
        <v>N.A.</v>
      </c>
      <c r="BX136" s="15" t="str">
        <f t="shared" si="91"/>
        <v>N.A.</v>
      </c>
      <c r="BY136" s="15" t="str">
        <f t="shared" si="92"/>
        <v>N.A.</v>
      </c>
      <c r="BZ136" s="15" t="str">
        <f t="shared" si="95"/>
        <v>FAILED</v>
      </c>
      <c r="CA136" s="20" t="str">
        <f t="shared" si="93"/>
        <v/>
      </c>
      <c r="CB136" s="16">
        <f t="shared" si="94"/>
        <v>0</v>
      </c>
    </row>
    <row r="137" spans="1:80" x14ac:dyDescent="0.3">
      <c r="A137" s="49">
        <v>135</v>
      </c>
      <c r="B137" s="15">
        <f>TAB!A137</f>
        <v>0</v>
      </c>
      <c r="C137" s="15">
        <f>TAB!B137</f>
        <v>0</v>
      </c>
      <c r="D137" s="14" t="str">
        <f>IF(C137=0,"",TAB!C137)</f>
        <v/>
      </c>
      <c r="E137" s="14" t="str">
        <f>IF(C137=0,"",TAB!D137)</f>
        <v/>
      </c>
      <c r="F137" s="36" t="str">
        <f>IF(C137=0,"",TAB!E137)</f>
        <v/>
      </c>
      <c r="G137" s="14" t="str">
        <f>IF(C137=0,"",TAB!J137)</f>
        <v/>
      </c>
      <c r="H137" s="15" t="str">
        <f t="shared" si="71"/>
        <v/>
      </c>
      <c r="I137" s="15" t="str">
        <f t="shared" si="96"/>
        <v/>
      </c>
      <c r="J137" s="15" t="str">
        <f>IFERROR(VLOOKUP($G137,TAB!$J:$BB,2,FALSE),"")</f>
        <v/>
      </c>
      <c r="K137" s="15" t="str">
        <f>IF(J137="AB",IFERROR(VLOOKUP($G137,TAB!$J:$BB,3,FALSE),""),"NA")</f>
        <v>NA</v>
      </c>
      <c r="L137" s="15" t="str">
        <f>IFERROR(VLOOKUP($G137,TAB!$J:$BB,4,FALSE),"")</f>
        <v/>
      </c>
      <c r="M137" s="15" t="str">
        <f>IFERROR(VLOOKUP($G137,TAB!$J:$BB,5,FALSE),"")</f>
        <v/>
      </c>
      <c r="N137" s="15" t="str">
        <f t="shared" si="72"/>
        <v/>
      </c>
      <c r="O137" s="14" t="str">
        <f>IFERROR(VLOOKUP(N137,INSTRUCTION!$I$1:$J$101,2),"")</f>
        <v/>
      </c>
      <c r="P137" s="15" t="str">
        <f t="shared" si="65"/>
        <v/>
      </c>
      <c r="Q137" s="15" t="str">
        <f t="shared" si="73"/>
        <v/>
      </c>
      <c r="R137" s="15" t="str">
        <f t="shared" si="74"/>
        <v/>
      </c>
      <c r="S137" s="15" t="str">
        <f>IFERROR(VLOOKUP($G137,TAB!$J:$BB,6,FALSE),"")</f>
        <v/>
      </c>
      <c r="T137" s="15" t="str">
        <f>IF(S137="AB",IFERROR(VLOOKUP($G137,TAB!$J:$BB,7,FALSE),""),"NA")</f>
        <v>NA</v>
      </c>
      <c r="U137" s="15" t="str">
        <f>IFERROR(VLOOKUP($G137,TAB!$J:$BB,8,FALSE),"")</f>
        <v/>
      </c>
      <c r="V137" s="15" t="str">
        <f>IFERROR(VLOOKUP($G137,TAB!$J:$BB,9,FALSE),"")</f>
        <v/>
      </c>
      <c r="W137" s="15" t="str">
        <f t="shared" si="75"/>
        <v/>
      </c>
      <c r="X137" s="14" t="str">
        <f>IFERROR(VLOOKUP(W137,INSTRUCTION!$I$1:$J$101,2),"")</f>
        <v/>
      </c>
      <c r="Y137" s="15" t="str">
        <f t="shared" si="66"/>
        <v/>
      </c>
      <c r="Z137" s="14" t="str">
        <f>IF(C137=0,"",TAB!F137)</f>
        <v/>
      </c>
      <c r="AA137" s="15" t="str">
        <f>IFERROR(VLOOKUP(Z137,INSTRUCTION!$D$2:$E$18,2,FALSE),"")</f>
        <v/>
      </c>
      <c r="AB137" s="15" t="str">
        <f t="shared" si="76"/>
        <v/>
      </c>
      <c r="AC137" s="15" t="str">
        <f>IFERROR(VLOOKUP($G137,TAB!$J:$BB,MATCH($Z137,TAB!$1:$1,0)-9,FALSE),"")</f>
        <v/>
      </c>
      <c r="AD137" s="15" t="str">
        <f>IF(AC137="AB",IFERROR(VLOOKUP($G137,TAB!$J:$BB,MATCH($Z137,TAB!$1:$1,0)-8,FALSE),""),"NA")</f>
        <v>NA</v>
      </c>
      <c r="AE137" s="15" t="str">
        <f>IFERROR(VLOOKUP($G137,TAB!$J:$BB,MATCH($Z137,TAB!$1:$1,0)-7,FALSE),"")</f>
        <v/>
      </c>
      <c r="AF137" s="15" t="str">
        <f>IFERROR(VLOOKUP($G137,TAB!$J:$BB,MATCH($Z137,TAB!$1:$1,0)-6,FALSE),"")</f>
        <v/>
      </c>
      <c r="AG137" s="15" t="str">
        <f t="shared" si="77"/>
        <v/>
      </c>
      <c r="AH137" s="14" t="str">
        <f>IFERROR(VLOOKUP(AG137,INSTRUCTION!$I$1:$J$101,2),"")</f>
        <v/>
      </c>
      <c r="AI137" s="15" t="str">
        <f t="shared" si="67"/>
        <v/>
      </c>
      <c r="AJ137" s="15" t="str">
        <f>IF(C137=0,"",TAB!G137)</f>
        <v/>
      </c>
      <c r="AK137" s="15" t="str">
        <f>IFERROR(VLOOKUP(AJ137,INSTRUCTION!$D$2:$E$18,2,FALSE),"")</f>
        <v/>
      </c>
      <c r="AL137" s="15" t="str">
        <f t="shared" si="78"/>
        <v/>
      </c>
      <c r="AM137" s="15" t="str">
        <f>IFERROR(VLOOKUP($G137,TAB!$J:$BB,MATCH($AJ137,TAB!$1:$1,0)-9,FALSE),"")</f>
        <v/>
      </c>
      <c r="AN137" s="15" t="str">
        <f>IF(AM137="AB",IFERROR(VLOOKUP($G137,TAB!$J:$BB,MATCH($AJ137,TAB!$1:$1,0)-8,FALSE),""),"NA")</f>
        <v>NA</v>
      </c>
      <c r="AO137" s="15" t="str">
        <f>IFERROR(VLOOKUP($G137,TAB!$J:$BB,MATCH($AJ137,TAB!$1:$1,0)-7,FALSE),"")</f>
        <v/>
      </c>
      <c r="AP137" s="15" t="str">
        <f>IFERROR(VLOOKUP($G137,TAB!$J:$BB,MATCH($AJ137,TAB!$1:$1,0)-6,FALSE),"")</f>
        <v/>
      </c>
      <c r="AQ137" s="15" t="str">
        <f t="shared" si="79"/>
        <v/>
      </c>
      <c r="AR137" s="14" t="str">
        <f>IFERROR(VLOOKUP(AQ137,INSTRUCTION!$I$1:$J$101,2),"")</f>
        <v/>
      </c>
      <c r="AS137" s="15" t="str">
        <f t="shared" si="68"/>
        <v/>
      </c>
      <c r="AT137" s="15" t="str">
        <f>IF(C137=0,"",TAB!H137)</f>
        <v/>
      </c>
      <c r="AU137" s="15" t="str">
        <f>IFERROR(VLOOKUP(AT137,INSTRUCTION!$D$2:$E$18,2,FALSE),"")</f>
        <v/>
      </c>
      <c r="AV137" s="15" t="str">
        <f t="shared" si="80"/>
        <v/>
      </c>
      <c r="AW137" s="15" t="str">
        <f>IFERROR(VLOOKUP($G137,TAB!$J:$BB,MATCH($AT137,TAB!$1:$1,0)-9,FALSE),"")</f>
        <v/>
      </c>
      <c r="AX137" s="15" t="str">
        <f>IF(AW137="AB",IFERROR(VLOOKUP($G137,TAB!$J:$BB,MATCH($AT137,TAB!$1:$1,0)-8,FALSE),""),"NA")</f>
        <v>NA</v>
      </c>
      <c r="AY137" s="15" t="str">
        <f>IFERROR(VLOOKUP($G137,TAB!$J:$BB,MATCH($AT137,TAB!$1:$1,0)-7,FALSE),"")</f>
        <v/>
      </c>
      <c r="AZ137" s="15" t="str">
        <f>IFERROR(VLOOKUP($G137,TAB!$J:$BB,MATCH($AT137,TAB!$1:$1,0)-6,FALSE),"")</f>
        <v/>
      </c>
      <c r="BA137" s="15" t="str">
        <f t="shared" si="81"/>
        <v/>
      </c>
      <c r="BB137" s="14" t="str">
        <f>IFERROR(VLOOKUP(BA137,INSTRUCTION!$I$1:$J$101,2),"")</f>
        <v/>
      </c>
      <c r="BC137" s="15" t="str">
        <f t="shared" si="69"/>
        <v/>
      </c>
      <c r="BD137" s="15" t="str">
        <f>IF(C137=0,"",TAB!I137)</f>
        <v/>
      </c>
      <c r="BE137" s="15" t="str">
        <f>IFERROR(VLOOKUP(BD137,INSTRUCTION!$D$2:$E$18,2,FALSE),"")</f>
        <v/>
      </c>
      <c r="BF137" s="15" t="str">
        <f t="shared" si="82"/>
        <v/>
      </c>
      <c r="BG137" s="15" t="str">
        <f>IFERROR(VLOOKUP($G137,TAB!$J:$BB,MATCH($BD137,TAB!$1:$1,0)-9,FALSE),"")</f>
        <v/>
      </c>
      <c r="BH137" s="15" t="str">
        <f>IF(BG137="AB",IFERROR(VLOOKUP($G137,TAB!$J:$BB,MATCH($BD137,TAB!$1:$1,0)-8,FALSE),""),"NA")</f>
        <v>NA</v>
      </c>
      <c r="BI137" s="15" t="str">
        <f>IFERROR(VLOOKUP($G137,TAB!$J:$BB,MATCH($BD137,TAB!$1:$1,0)-7,FALSE),"")</f>
        <v/>
      </c>
      <c r="BJ137" s="15" t="str">
        <f>IFERROR(VLOOKUP($G137,TAB!$J:$BB,MATCH($BD137,TAB!$1:$1,0)-6,FALSE),"")</f>
        <v/>
      </c>
      <c r="BK137" s="15" t="str">
        <f t="shared" si="83"/>
        <v/>
      </c>
      <c r="BL137" s="14" t="str">
        <f>IFERROR(VLOOKUP(BK137,INSTRUCTION!$I$1:$J$101,2),"")</f>
        <v/>
      </c>
      <c r="BM137" s="15" t="str">
        <f t="shared" si="70"/>
        <v/>
      </c>
      <c r="BN137" s="15" t="str">
        <f t="shared" si="84"/>
        <v/>
      </c>
      <c r="BO137" s="15" t="str">
        <f>IFERROR(SUMPRODUCT(LARGE((J137,S137,AC137,AM137,AW137,BG137),{1,2,3,4,5})),"")</f>
        <v/>
      </c>
      <c r="BP137" s="15" t="str">
        <f>IFERROR(SUMPRODUCT(LARGE((K137,U137,AE137,AO137,AY137,BI137),{1,2,3,4,5})),"")</f>
        <v/>
      </c>
      <c r="BQ137" s="15" t="str">
        <f>IF(BP137=0,"N.A.",IFERROR(SUMPRODUCT(LARGE((N137,W137,AG137,AQ137,BA137,BK137),{1,2,3,4,5})),""))</f>
        <v/>
      </c>
      <c r="BR137" s="15" t="str">
        <f t="shared" si="85"/>
        <v/>
      </c>
      <c r="BS137" s="15" t="str">
        <f t="shared" si="86"/>
        <v/>
      </c>
      <c r="BT137" s="15" t="str">
        <f t="shared" si="87"/>
        <v>N.A.</v>
      </c>
      <c r="BU137" s="15" t="str">
        <f t="shared" si="88"/>
        <v>N.A.</v>
      </c>
      <c r="BV137" s="15" t="str">
        <f t="shared" si="89"/>
        <v>N.A.</v>
      </c>
      <c r="BW137" s="34" t="str">
        <f t="shared" si="90"/>
        <v>N.A.</v>
      </c>
      <c r="BX137" s="15" t="str">
        <f t="shared" si="91"/>
        <v>N.A.</v>
      </c>
      <c r="BY137" s="15" t="str">
        <f t="shared" si="92"/>
        <v>N.A.</v>
      </c>
      <c r="BZ137" s="15" t="str">
        <f t="shared" si="95"/>
        <v>FAILED</v>
      </c>
      <c r="CA137" s="20" t="str">
        <f t="shared" si="93"/>
        <v/>
      </c>
      <c r="CB137" s="16">
        <f t="shared" si="94"/>
        <v>0</v>
      </c>
    </row>
    <row r="138" spans="1:80" x14ac:dyDescent="0.3">
      <c r="A138" s="49">
        <v>136</v>
      </c>
      <c r="B138" s="15">
        <f>TAB!A138</f>
        <v>0</v>
      </c>
      <c r="C138" s="15">
        <f>TAB!B138</f>
        <v>0</v>
      </c>
      <c r="D138" s="14" t="str">
        <f>IF(C138=0,"",TAB!C138)</f>
        <v/>
      </c>
      <c r="E138" s="14" t="str">
        <f>IF(C138=0,"",TAB!D138)</f>
        <v/>
      </c>
      <c r="F138" s="36" t="str">
        <f>IF(C138=0,"",TAB!E138)</f>
        <v/>
      </c>
      <c r="G138" s="14" t="str">
        <f>IF(C138=0,"",TAB!J138)</f>
        <v/>
      </c>
      <c r="H138" s="15" t="str">
        <f t="shared" si="71"/>
        <v/>
      </c>
      <c r="I138" s="15" t="str">
        <f t="shared" si="96"/>
        <v/>
      </c>
      <c r="J138" s="15" t="str">
        <f>IFERROR(VLOOKUP($G138,TAB!$J:$BB,2,FALSE),"")</f>
        <v/>
      </c>
      <c r="K138" s="15" t="str">
        <f>IF(J138="AB",IFERROR(VLOOKUP($G138,TAB!$J:$BB,3,FALSE),""),"NA")</f>
        <v>NA</v>
      </c>
      <c r="L138" s="15" t="str">
        <f>IFERROR(VLOOKUP($G138,TAB!$J:$BB,4,FALSE),"")</f>
        <v/>
      </c>
      <c r="M138" s="15" t="str">
        <f>IFERROR(VLOOKUP($G138,TAB!$J:$BB,5,FALSE),"")</f>
        <v/>
      </c>
      <c r="N138" s="15" t="str">
        <f t="shared" si="72"/>
        <v/>
      </c>
      <c r="O138" s="14" t="str">
        <f>IFERROR(VLOOKUP(N138,INSTRUCTION!$I$1:$J$101,2),"")</f>
        <v/>
      </c>
      <c r="P138" s="15" t="str">
        <f t="shared" si="65"/>
        <v/>
      </c>
      <c r="Q138" s="15" t="str">
        <f t="shared" si="73"/>
        <v/>
      </c>
      <c r="R138" s="15" t="str">
        <f t="shared" si="74"/>
        <v/>
      </c>
      <c r="S138" s="15" t="str">
        <f>IFERROR(VLOOKUP($G138,TAB!$J:$BB,6,FALSE),"")</f>
        <v/>
      </c>
      <c r="T138" s="15" t="str">
        <f>IF(S138="AB",IFERROR(VLOOKUP($G138,TAB!$J:$BB,7,FALSE),""),"NA")</f>
        <v>NA</v>
      </c>
      <c r="U138" s="15" t="str">
        <f>IFERROR(VLOOKUP($G138,TAB!$J:$BB,8,FALSE),"")</f>
        <v/>
      </c>
      <c r="V138" s="15" t="str">
        <f>IFERROR(VLOOKUP($G138,TAB!$J:$BB,9,FALSE),"")</f>
        <v/>
      </c>
      <c r="W138" s="15" t="str">
        <f t="shared" si="75"/>
        <v/>
      </c>
      <c r="X138" s="14" t="str">
        <f>IFERROR(VLOOKUP(W138,INSTRUCTION!$I$1:$J$101,2),"")</f>
        <v/>
      </c>
      <c r="Y138" s="15" t="str">
        <f t="shared" si="66"/>
        <v/>
      </c>
      <c r="Z138" s="14" t="str">
        <f>IF(C138=0,"",TAB!F138)</f>
        <v/>
      </c>
      <c r="AA138" s="15" t="str">
        <f>IFERROR(VLOOKUP(Z138,INSTRUCTION!$D$2:$E$18,2,FALSE),"")</f>
        <v/>
      </c>
      <c r="AB138" s="15" t="str">
        <f t="shared" si="76"/>
        <v/>
      </c>
      <c r="AC138" s="15" t="str">
        <f>IFERROR(VLOOKUP($G138,TAB!$J:$BB,MATCH($Z138,TAB!$1:$1,0)-9,FALSE),"")</f>
        <v/>
      </c>
      <c r="AD138" s="15" t="str">
        <f>IF(AC138="AB",IFERROR(VLOOKUP($G138,TAB!$J:$BB,MATCH($Z138,TAB!$1:$1,0)-8,FALSE),""),"NA")</f>
        <v>NA</v>
      </c>
      <c r="AE138" s="15" t="str">
        <f>IFERROR(VLOOKUP($G138,TAB!$J:$BB,MATCH($Z138,TAB!$1:$1,0)-7,FALSE),"")</f>
        <v/>
      </c>
      <c r="AF138" s="15" t="str">
        <f>IFERROR(VLOOKUP($G138,TAB!$J:$BB,MATCH($Z138,TAB!$1:$1,0)-6,FALSE),"")</f>
        <v/>
      </c>
      <c r="AG138" s="15" t="str">
        <f t="shared" si="77"/>
        <v/>
      </c>
      <c r="AH138" s="14" t="str">
        <f>IFERROR(VLOOKUP(AG138,INSTRUCTION!$I$1:$J$101,2),"")</f>
        <v/>
      </c>
      <c r="AI138" s="15" t="str">
        <f t="shared" si="67"/>
        <v/>
      </c>
      <c r="AJ138" s="15" t="str">
        <f>IF(C138=0,"",TAB!G138)</f>
        <v/>
      </c>
      <c r="AK138" s="15" t="str">
        <f>IFERROR(VLOOKUP(AJ138,INSTRUCTION!$D$2:$E$18,2,FALSE),"")</f>
        <v/>
      </c>
      <c r="AL138" s="15" t="str">
        <f t="shared" si="78"/>
        <v/>
      </c>
      <c r="AM138" s="15" t="str">
        <f>IFERROR(VLOOKUP($G138,TAB!$J:$BB,MATCH($AJ138,TAB!$1:$1,0)-9,FALSE),"")</f>
        <v/>
      </c>
      <c r="AN138" s="15" t="str">
        <f>IF(AM138="AB",IFERROR(VLOOKUP($G138,TAB!$J:$BB,MATCH($AJ138,TAB!$1:$1,0)-8,FALSE),""),"NA")</f>
        <v>NA</v>
      </c>
      <c r="AO138" s="15" t="str">
        <f>IFERROR(VLOOKUP($G138,TAB!$J:$BB,MATCH($AJ138,TAB!$1:$1,0)-7,FALSE),"")</f>
        <v/>
      </c>
      <c r="AP138" s="15" t="str">
        <f>IFERROR(VLOOKUP($G138,TAB!$J:$BB,MATCH($AJ138,TAB!$1:$1,0)-6,FALSE),"")</f>
        <v/>
      </c>
      <c r="AQ138" s="15" t="str">
        <f t="shared" si="79"/>
        <v/>
      </c>
      <c r="AR138" s="14" t="str">
        <f>IFERROR(VLOOKUP(AQ138,INSTRUCTION!$I$1:$J$101,2),"")</f>
        <v/>
      </c>
      <c r="AS138" s="15" t="str">
        <f t="shared" si="68"/>
        <v/>
      </c>
      <c r="AT138" s="15" t="str">
        <f>IF(C138=0,"",TAB!H138)</f>
        <v/>
      </c>
      <c r="AU138" s="15" t="str">
        <f>IFERROR(VLOOKUP(AT138,INSTRUCTION!$D$2:$E$18,2,FALSE),"")</f>
        <v/>
      </c>
      <c r="AV138" s="15" t="str">
        <f t="shared" si="80"/>
        <v/>
      </c>
      <c r="AW138" s="15" t="str">
        <f>IFERROR(VLOOKUP($G138,TAB!$J:$BB,MATCH($AT138,TAB!$1:$1,0)-9,FALSE),"")</f>
        <v/>
      </c>
      <c r="AX138" s="15" t="str">
        <f>IF(AW138="AB",IFERROR(VLOOKUP($G138,TAB!$J:$BB,MATCH($AT138,TAB!$1:$1,0)-8,FALSE),""),"NA")</f>
        <v>NA</v>
      </c>
      <c r="AY138" s="15" t="str">
        <f>IFERROR(VLOOKUP($G138,TAB!$J:$BB,MATCH($AT138,TAB!$1:$1,0)-7,FALSE),"")</f>
        <v/>
      </c>
      <c r="AZ138" s="15" t="str">
        <f>IFERROR(VLOOKUP($G138,TAB!$J:$BB,MATCH($AT138,TAB!$1:$1,0)-6,FALSE),"")</f>
        <v/>
      </c>
      <c r="BA138" s="15" t="str">
        <f t="shared" si="81"/>
        <v/>
      </c>
      <c r="BB138" s="14" t="str">
        <f>IFERROR(VLOOKUP(BA138,INSTRUCTION!$I$1:$J$101,2),"")</f>
        <v/>
      </c>
      <c r="BC138" s="15" t="str">
        <f t="shared" si="69"/>
        <v/>
      </c>
      <c r="BD138" s="15" t="str">
        <f>IF(C138=0,"",TAB!I138)</f>
        <v/>
      </c>
      <c r="BE138" s="15" t="str">
        <f>IFERROR(VLOOKUP(BD138,INSTRUCTION!$D$2:$E$18,2,FALSE),"")</f>
        <v/>
      </c>
      <c r="BF138" s="15" t="str">
        <f t="shared" si="82"/>
        <v/>
      </c>
      <c r="BG138" s="15" t="str">
        <f>IFERROR(VLOOKUP($G138,TAB!$J:$BB,MATCH($BD138,TAB!$1:$1,0)-9,FALSE),"")</f>
        <v/>
      </c>
      <c r="BH138" s="15" t="str">
        <f>IF(BG138="AB",IFERROR(VLOOKUP($G138,TAB!$J:$BB,MATCH($BD138,TAB!$1:$1,0)-8,FALSE),""),"NA")</f>
        <v>NA</v>
      </c>
      <c r="BI138" s="15" t="str">
        <f>IFERROR(VLOOKUP($G138,TAB!$J:$BB,MATCH($BD138,TAB!$1:$1,0)-7,FALSE),"")</f>
        <v/>
      </c>
      <c r="BJ138" s="15" t="str">
        <f>IFERROR(VLOOKUP($G138,TAB!$J:$BB,MATCH($BD138,TAB!$1:$1,0)-6,FALSE),"")</f>
        <v/>
      </c>
      <c r="BK138" s="15" t="str">
        <f t="shared" si="83"/>
        <v/>
      </c>
      <c r="BL138" s="14" t="str">
        <f>IFERROR(VLOOKUP(BK138,INSTRUCTION!$I$1:$J$101,2),"")</f>
        <v/>
      </c>
      <c r="BM138" s="15" t="str">
        <f t="shared" si="70"/>
        <v/>
      </c>
      <c r="BN138" s="15" t="str">
        <f t="shared" si="84"/>
        <v/>
      </c>
      <c r="BO138" s="15" t="str">
        <f>IFERROR(SUMPRODUCT(LARGE((J138,S138,AC138,AM138,AW138,BG138),{1,2,3,4,5})),"")</f>
        <v/>
      </c>
      <c r="BP138" s="15" t="str">
        <f>IFERROR(SUMPRODUCT(LARGE((K138,U138,AE138,AO138,AY138,BI138),{1,2,3,4,5})),"")</f>
        <v/>
      </c>
      <c r="BQ138" s="15" t="str">
        <f>IF(BP138=0,"N.A.",IFERROR(SUMPRODUCT(LARGE((N138,W138,AG138,AQ138,BA138,BK138),{1,2,3,4,5})),""))</f>
        <v/>
      </c>
      <c r="BR138" s="15" t="str">
        <f t="shared" si="85"/>
        <v/>
      </c>
      <c r="BS138" s="15" t="str">
        <f t="shared" si="86"/>
        <v/>
      </c>
      <c r="BT138" s="15" t="str">
        <f t="shared" si="87"/>
        <v>N.A.</v>
      </c>
      <c r="BU138" s="15" t="str">
        <f t="shared" si="88"/>
        <v>N.A.</v>
      </c>
      <c r="BV138" s="15" t="str">
        <f t="shared" si="89"/>
        <v>N.A.</v>
      </c>
      <c r="BW138" s="34" t="str">
        <f t="shared" si="90"/>
        <v>N.A.</v>
      </c>
      <c r="BX138" s="15" t="str">
        <f t="shared" si="91"/>
        <v>N.A.</v>
      </c>
      <c r="BY138" s="15" t="str">
        <f t="shared" si="92"/>
        <v>N.A.</v>
      </c>
      <c r="BZ138" s="15" t="str">
        <f t="shared" si="95"/>
        <v>FAILED</v>
      </c>
      <c r="CA138" s="20" t="str">
        <f t="shared" si="93"/>
        <v/>
      </c>
      <c r="CB138" s="16">
        <f t="shared" si="94"/>
        <v>0</v>
      </c>
    </row>
    <row r="139" spans="1:80" x14ac:dyDescent="0.3">
      <c r="A139" s="49">
        <v>137</v>
      </c>
      <c r="B139" s="15">
        <f>TAB!A139</f>
        <v>0</v>
      </c>
      <c r="C139" s="15">
        <f>TAB!B139</f>
        <v>0</v>
      </c>
      <c r="D139" s="14" t="str">
        <f>IF(C139=0,"",TAB!C139)</f>
        <v/>
      </c>
      <c r="E139" s="14" t="str">
        <f>IF(C139=0,"",TAB!D139)</f>
        <v/>
      </c>
      <c r="F139" s="36" t="str">
        <f>IF(C139=0,"",TAB!E139)</f>
        <v/>
      </c>
      <c r="G139" s="14" t="str">
        <f>IF(C139=0,"",TAB!J139)</f>
        <v/>
      </c>
      <c r="H139" s="15" t="str">
        <f t="shared" si="71"/>
        <v/>
      </c>
      <c r="I139" s="15" t="str">
        <f t="shared" si="96"/>
        <v/>
      </c>
      <c r="J139" s="15" t="str">
        <f>IFERROR(VLOOKUP($G139,TAB!$J:$BB,2,FALSE),"")</f>
        <v/>
      </c>
      <c r="K139" s="15" t="str">
        <f>IF(J139="AB",IFERROR(VLOOKUP($G139,TAB!$J:$BB,3,FALSE),""),"NA")</f>
        <v>NA</v>
      </c>
      <c r="L139" s="15" t="str">
        <f>IFERROR(VLOOKUP($G139,TAB!$J:$BB,4,FALSE),"")</f>
        <v/>
      </c>
      <c r="M139" s="15" t="str">
        <f>IFERROR(VLOOKUP($G139,TAB!$J:$BB,5,FALSE),"")</f>
        <v/>
      </c>
      <c r="N139" s="15" t="str">
        <f t="shared" si="72"/>
        <v/>
      </c>
      <c r="O139" s="14" t="str">
        <f>IFERROR(VLOOKUP(N139,INSTRUCTION!$I$1:$J$101,2),"")</f>
        <v/>
      </c>
      <c r="P139" s="15" t="str">
        <f t="shared" si="65"/>
        <v/>
      </c>
      <c r="Q139" s="15" t="str">
        <f t="shared" si="73"/>
        <v/>
      </c>
      <c r="R139" s="15" t="str">
        <f t="shared" si="74"/>
        <v/>
      </c>
      <c r="S139" s="15" t="str">
        <f>IFERROR(VLOOKUP($G139,TAB!$J:$BB,6,FALSE),"")</f>
        <v/>
      </c>
      <c r="T139" s="15" t="str">
        <f>IF(S139="AB",IFERROR(VLOOKUP($G139,TAB!$J:$BB,7,FALSE),""),"NA")</f>
        <v>NA</v>
      </c>
      <c r="U139" s="15" t="str">
        <f>IFERROR(VLOOKUP($G139,TAB!$J:$BB,8,FALSE),"")</f>
        <v/>
      </c>
      <c r="V139" s="15" t="str">
        <f>IFERROR(VLOOKUP($G139,TAB!$J:$BB,9,FALSE),"")</f>
        <v/>
      </c>
      <c r="W139" s="15" t="str">
        <f t="shared" si="75"/>
        <v/>
      </c>
      <c r="X139" s="14" t="str">
        <f>IFERROR(VLOOKUP(W139,INSTRUCTION!$I$1:$J$101,2),"")</f>
        <v/>
      </c>
      <c r="Y139" s="15" t="str">
        <f t="shared" si="66"/>
        <v/>
      </c>
      <c r="Z139" s="14" t="str">
        <f>IF(C139=0,"",TAB!F139)</f>
        <v/>
      </c>
      <c r="AA139" s="15" t="str">
        <f>IFERROR(VLOOKUP(Z139,INSTRUCTION!$D$2:$E$18,2,FALSE),"")</f>
        <v/>
      </c>
      <c r="AB139" s="15" t="str">
        <f t="shared" si="76"/>
        <v/>
      </c>
      <c r="AC139" s="15" t="str">
        <f>IFERROR(VLOOKUP($G139,TAB!$J:$BB,MATCH($Z139,TAB!$1:$1,0)-9,FALSE),"")</f>
        <v/>
      </c>
      <c r="AD139" s="15" t="str">
        <f>IF(AC139="AB",IFERROR(VLOOKUP($G139,TAB!$J:$BB,MATCH($Z139,TAB!$1:$1,0)-8,FALSE),""),"NA")</f>
        <v>NA</v>
      </c>
      <c r="AE139" s="15" t="str">
        <f>IFERROR(VLOOKUP($G139,TAB!$J:$BB,MATCH($Z139,TAB!$1:$1,0)-7,FALSE),"")</f>
        <v/>
      </c>
      <c r="AF139" s="15" t="str">
        <f>IFERROR(VLOOKUP($G139,TAB!$J:$BB,MATCH($Z139,TAB!$1:$1,0)-6,FALSE),"")</f>
        <v/>
      </c>
      <c r="AG139" s="15" t="str">
        <f t="shared" si="77"/>
        <v/>
      </c>
      <c r="AH139" s="14" t="str">
        <f>IFERROR(VLOOKUP(AG139,INSTRUCTION!$I$1:$J$101,2),"")</f>
        <v/>
      </c>
      <c r="AI139" s="15" t="str">
        <f t="shared" si="67"/>
        <v/>
      </c>
      <c r="AJ139" s="15" t="str">
        <f>IF(C139=0,"",TAB!G139)</f>
        <v/>
      </c>
      <c r="AK139" s="15" t="str">
        <f>IFERROR(VLOOKUP(AJ139,INSTRUCTION!$D$2:$E$18,2,FALSE),"")</f>
        <v/>
      </c>
      <c r="AL139" s="15" t="str">
        <f t="shared" si="78"/>
        <v/>
      </c>
      <c r="AM139" s="15" t="str">
        <f>IFERROR(VLOOKUP($G139,TAB!$J:$BB,MATCH($AJ139,TAB!$1:$1,0)-9,FALSE),"")</f>
        <v/>
      </c>
      <c r="AN139" s="15" t="str">
        <f>IF(AM139="AB",IFERROR(VLOOKUP($G139,TAB!$J:$BB,MATCH($AJ139,TAB!$1:$1,0)-8,FALSE),""),"NA")</f>
        <v>NA</v>
      </c>
      <c r="AO139" s="15" t="str">
        <f>IFERROR(VLOOKUP($G139,TAB!$J:$BB,MATCH($AJ139,TAB!$1:$1,0)-7,FALSE),"")</f>
        <v/>
      </c>
      <c r="AP139" s="15" t="str">
        <f>IFERROR(VLOOKUP($G139,TAB!$J:$BB,MATCH($AJ139,TAB!$1:$1,0)-6,FALSE),"")</f>
        <v/>
      </c>
      <c r="AQ139" s="15" t="str">
        <f t="shared" si="79"/>
        <v/>
      </c>
      <c r="AR139" s="14" t="str">
        <f>IFERROR(VLOOKUP(AQ139,INSTRUCTION!$I$1:$J$101,2),"")</f>
        <v/>
      </c>
      <c r="AS139" s="15" t="str">
        <f t="shared" si="68"/>
        <v/>
      </c>
      <c r="AT139" s="15" t="str">
        <f>IF(C139=0,"",TAB!H139)</f>
        <v/>
      </c>
      <c r="AU139" s="15" t="str">
        <f>IFERROR(VLOOKUP(AT139,INSTRUCTION!$D$2:$E$18,2,FALSE),"")</f>
        <v/>
      </c>
      <c r="AV139" s="15" t="str">
        <f t="shared" si="80"/>
        <v/>
      </c>
      <c r="AW139" s="15" t="str">
        <f>IFERROR(VLOOKUP($G139,TAB!$J:$BB,MATCH($AT139,TAB!$1:$1,0)-9,FALSE),"")</f>
        <v/>
      </c>
      <c r="AX139" s="15" t="str">
        <f>IF(AW139="AB",IFERROR(VLOOKUP($G139,TAB!$J:$BB,MATCH($AT139,TAB!$1:$1,0)-8,FALSE),""),"NA")</f>
        <v>NA</v>
      </c>
      <c r="AY139" s="15" t="str">
        <f>IFERROR(VLOOKUP($G139,TAB!$J:$BB,MATCH($AT139,TAB!$1:$1,0)-7,FALSE),"")</f>
        <v/>
      </c>
      <c r="AZ139" s="15" t="str">
        <f>IFERROR(VLOOKUP($G139,TAB!$J:$BB,MATCH($AT139,TAB!$1:$1,0)-6,FALSE),"")</f>
        <v/>
      </c>
      <c r="BA139" s="15" t="str">
        <f t="shared" si="81"/>
        <v/>
      </c>
      <c r="BB139" s="14" t="str">
        <f>IFERROR(VLOOKUP(BA139,INSTRUCTION!$I$1:$J$101,2),"")</f>
        <v/>
      </c>
      <c r="BC139" s="15" t="str">
        <f t="shared" si="69"/>
        <v/>
      </c>
      <c r="BD139" s="15" t="str">
        <f>IF(C139=0,"",TAB!I139)</f>
        <v/>
      </c>
      <c r="BE139" s="15" t="str">
        <f>IFERROR(VLOOKUP(BD139,INSTRUCTION!$D$2:$E$18,2,FALSE),"")</f>
        <v/>
      </c>
      <c r="BF139" s="15" t="str">
        <f t="shared" si="82"/>
        <v/>
      </c>
      <c r="BG139" s="15" t="str">
        <f>IFERROR(VLOOKUP($G139,TAB!$J:$BB,MATCH($BD139,TAB!$1:$1,0)-9,FALSE),"")</f>
        <v/>
      </c>
      <c r="BH139" s="15" t="str">
        <f>IF(BG139="AB",IFERROR(VLOOKUP($G139,TAB!$J:$BB,MATCH($BD139,TAB!$1:$1,0)-8,FALSE),""),"NA")</f>
        <v>NA</v>
      </c>
      <c r="BI139" s="15" t="str">
        <f>IFERROR(VLOOKUP($G139,TAB!$J:$BB,MATCH($BD139,TAB!$1:$1,0)-7,FALSE),"")</f>
        <v/>
      </c>
      <c r="BJ139" s="15" t="str">
        <f>IFERROR(VLOOKUP($G139,TAB!$J:$BB,MATCH($BD139,TAB!$1:$1,0)-6,FALSE),"")</f>
        <v/>
      </c>
      <c r="BK139" s="15" t="str">
        <f t="shared" si="83"/>
        <v/>
      </c>
      <c r="BL139" s="14" t="str">
        <f>IFERROR(VLOOKUP(BK139,INSTRUCTION!$I$1:$J$101,2),"")</f>
        <v/>
      </c>
      <c r="BM139" s="15" t="str">
        <f t="shared" si="70"/>
        <v/>
      </c>
      <c r="BN139" s="15" t="str">
        <f t="shared" si="84"/>
        <v/>
      </c>
      <c r="BO139" s="15" t="str">
        <f>IFERROR(SUMPRODUCT(LARGE((J139,S139,AC139,AM139,AW139,BG139),{1,2,3,4,5})),"")</f>
        <v/>
      </c>
      <c r="BP139" s="15" t="str">
        <f>IFERROR(SUMPRODUCT(LARGE((K139,U139,AE139,AO139,AY139,BI139),{1,2,3,4,5})),"")</f>
        <v/>
      </c>
      <c r="BQ139" s="15" t="str">
        <f>IF(BP139=0,"N.A.",IFERROR(SUMPRODUCT(LARGE((N139,W139,AG139,AQ139,BA139,BK139),{1,2,3,4,5})),""))</f>
        <v/>
      </c>
      <c r="BR139" s="15" t="str">
        <f t="shared" si="85"/>
        <v/>
      </c>
      <c r="BS139" s="15" t="str">
        <f t="shared" si="86"/>
        <v/>
      </c>
      <c r="BT139" s="15" t="str">
        <f t="shared" si="87"/>
        <v>N.A.</v>
      </c>
      <c r="BU139" s="15" t="str">
        <f t="shared" si="88"/>
        <v>N.A.</v>
      </c>
      <c r="BV139" s="15" t="str">
        <f t="shared" si="89"/>
        <v>N.A.</v>
      </c>
      <c r="BW139" s="34" t="str">
        <f t="shared" si="90"/>
        <v>N.A.</v>
      </c>
      <c r="BX139" s="15" t="str">
        <f t="shared" si="91"/>
        <v>N.A.</v>
      </c>
      <c r="BY139" s="15" t="str">
        <f t="shared" si="92"/>
        <v>N.A.</v>
      </c>
      <c r="BZ139" s="15" t="str">
        <f t="shared" si="95"/>
        <v>FAILED</v>
      </c>
      <c r="CA139" s="20" t="str">
        <f t="shared" si="93"/>
        <v/>
      </c>
      <c r="CB139" s="16">
        <f t="shared" si="94"/>
        <v>0</v>
      </c>
    </row>
    <row r="140" spans="1:80" x14ac:dyDescent="0.3">
      <c r="A140" s="49">
        <v>138</v>
      </c>
      <c r="B140" s="15">
        <f>TAB!A140</f>
        <v>0</v>
      </c>
      <c r="C140" s="15">
        <f>TAB!B140</f>
        <v>0</v>
      </c>
      <c r="D140" s="14" t="str">
        <f>IF(C140=0,"",TAB!C140)</f>
        <v/>
      </c>
      <c r="E140" s="14" t="str">
        <f>IF(C140=0,"",TAB!D140)</f>
        <v/>
      </c>
      <c r="F140" s="36" t="str">
        <f>IF(C140=0,"",TAB!E140)</f>
        <v/>
      </c>
      <c r="G140" s="14" t="str">
        <f>IF(C140=0,"",TAB!J140)</f>
        <v/>
      </c>
      <c r="H140" s="15" t="str">
        <f t="shared" si="71"/>
        <v/>
      </c>
      <c r="I140" s="15" t="str">
        <f t="shared" si="96"/>
        <v/>
      </c>
      <c r="J140" s="15" t="str">
        <f>IFERROR(VLOOKUP($G140,TAB!$J:$BB,2,FALSE),"")</f>
        <v/>
      </c>
      <c r="K140" s="15" t="str">
        <f>IF(J140="AB",IFERROR(VLOOKUP($G140,TAB!$J:$BB,3,FALSE),""),"NA")</f>
        <v>NA</v>
      </c>
      <c r="L140" s="15" t="str">
        <f>IFERROR(VLOOKUP($G140,TAB!$J:$BB,4,FALSE),"")</f>
        <v/>
      </c>
      <c r="M140" s="15" t="str">
        <f>IFERROR(VLOOKUP($G140,TAB!$J:$BB,5,FALSE),"")</f>
        <v/>
      </c>
      <c r="N140" s="15" t="str">
        <f t="shared" si="72"/>
        <v/>
      </c>
      <c r="O140" s="14" t="str">
        <f>IFERROR(VLOOKUP(N140,INSTRUCTION!$I$1:$J$101,2),"")</f>
        <v/>
      </c>
      <c r="P140" s="15" t="str">
        <f t="shared" si="65"/>
        <v/>
      </c>
      <c r="Q140" s="15" t="str">
        <f t="shared" si="73"/>
        <v/>
      </c>
      <c r="R140" s="15" t="str">
        <f t="shared" si="74"/>
        <v/>
      </c>
      <c r="S140" s="15" t="str">
        <f>IFERROR(VLOOKUP($G140,TAB!$J:$BB,6,FALSE),"")</f>
        <v/>
      </c>
      <c r="T140" s="15" t="str">
        <f>IF(S140="AB",IFERROR(VLOOKUP($G140,TAB!$J:$BB,7,FALSE),""),"NA")</f>
        <v>NA</v>
      </c>
      <c r="U140" s="15" t="str">
        <f>IFERROR(VLOOKUP($G140,TAB!$J:$BB,8,FALSE),"")</f>
        <v/>
      </c>
      <c r="V140" s="15" t="str">
        <f>IFERROR(VLOOKUP($G140,TAB!$J:$BB,9,FALSE),"")</f>
        <v/>
      </c>
      <c r="W140" s="15" t="str">
        <f t="shared" si="75"/>
        <v/>
      </c>
      <c r="X140" s="14" t="str">
        <f>IFERROR(VLOOKUP(W140,INSTRUCTION!$I$1:$J$101,2),"")</f>
        <v/>
      </c>
      <c r="Y140" s="15" t="str">
        <f t="shared" si="66"/>
        <v/>
      </c>
      <c r="Z140" s="14" t="str">
        <f>IF(C140=0,"",TAB!F140)</f>
        <v/>
      </c>
      <c r="AA140" s="15" t="str">
        <f>IFERROR(VLOOKUP(Z140,INSTRUCTION!$D$2:$E$18,2,FALSE),"")</f>
        <v/>
      </c>
      <c r="AB140" s="15" t="str">
        <f t="shared" si="76"/>
        <v/>
      </c>
      <c r="AC140" s="15" t="str">
        <f>IFERROR(VLOOKUP($G140,TAB!$J:$BB,MATCH($Z140,TAB!$1:$1,0)-9,FALSE),"")</f>
        <v/>
      </c>
      <c r="AD140" s="15" t="str">
        <f>IF(AC140="AB",IFERROR(VLOOKUP($G140,TAB!$J:$BB,MATCH($Z140,TAB!$1:$1,0)-8,FALSE),""),"NA")</f>
        <v>NA</v>
      </c>
      <c r="AE140" s="15" t="str">
        <f>IFERROR(VLOOKUP($G140,TAB!$J:$BB,MATCH($Z140,TAB!$1:$1,0)-7,FALSE),"")</f>
        <v/>
      </c>
      <c r="AF140" s="15" t="str">
        <f>IFERROR(VLOOKUP($G140,TAB!$J:$BB,MATCH($Z140,TAB!$1:$1,0)-6,FALSE),"")</f>
        <v/>
      </c>
      <c r="AG140" s="15" t="str">
        <f t="shared" si="77"/>
        <v/>
      </c>
      <c r="AH140" s="14" t="str">
        <f>IFERROR(VLOOKUP(AG140,INSTRUCTION!$I$1:$J$101,2),"")</f>
        <v/>
      </c>
      <c r="AI140" s="15" t="str">
        <f t="shared" si="67"/>
        <v/>
      </c>
      <c r="AJ140" s="15" t="str">
        <f>IF(C140=0,"",TAB!G140)</f>
        <v/>
      </c>
      <c r="AK140" s="15" t="str">
        <f>IFERROR(VLOOKUP(AJ140,INSTRUCTION!$D$2:$E$18,2,FALSE),"")</f>
        <v/>
      </c>
      <c r="AL140" s="15" t="str">
        <f t="shared" si="78"/>
        <v/>
      </c>
      <c r="AM140" s="15" t="str">
        <f>IFERROR(VLOOKUP($G140,TAB!$J:$BB,MATCH($AJ140,TAB!$1:$1,0)-9,FALSE),"")</f>
        <v/>
      </c>
      <c r="AN140" s="15" t="str">
        <f>IF(AM140="AB",IFERROR(VLOOKUP($G140,TAB!$J:$BB,MATCH($AJ140,TAB!$1:$1,0)-8,FALSE),""),"NA")</f>
        <v>NA</v>
      </c>
      <c r="AO140" s="15" t="str">
        <f>IFERROR(VLOOKUP($G140,TAB!$J:$BB,MATCH($AJ140,TAB!$1:$1,0)-7,FALSE),"")</f>
        <v/>
      </c>
      <c r="AP140" s="15" t="str">
        <f>IFERROR(VLOOKUP($G140,TAB!$J:$BB,MATCH($AJ140,TAB!$1:$1,0)-6,FALSE),"")</f>
        <v/>
      </c>
      <c r="AQ140" s="15" t="str">
        <f t="shared" si="79"/>
        <v/>
      </c>
      <c r="AR140" s="14" t="str">
        <f>IFERROR(VLOOKUP(AQ140,INSTRUCTION!$I$1:$J$101,2),"")</f>
        <v/>
      </c>
      <c r="AS140" s="15" t="str">
        <f t="shared" si="68"/>
        <v/>
      </c>
      <c r="AT140" s="15" t="str">
        <f>IF(C140=0,"",TAB!H140)</f>
        <v/>
      </c>
      <c r="AU140" s="15" t="str">
        <f>IFERROR(VLOOKUP(AT140,INSTRUCTION!$D$2:$E$18,2,FALSE),"")</f>
        <v/>
      </c>
      <c r="AV140" s="15" t="str">
        <f t="shared" si="80"/>
        <v/>
      </c>
      <c r="AW140" s="15" t="str">
        <f>IFERROR(VLOOKUP($G140,TAB!$J:$BB,MATCH($AT140,TAB!$1:$1,0)-9,FALSE),"")</f>
        <v/>
      </c>
      <c r="AX140" s="15" t="str">
        <f>IF(AW140="AB",IFERROR(VLOOKUP($G140,TAB!$J:$BB,MATCH($AT140,TAB!$1:$1,0)-8,FALSE),""),"NA")</f>
        <v>NA</v>
      </c>
      <c r="AY140" s="15" t="str">
        <f>IFERROR(VLOOKUP($G140,TAB!$J:$BB,MATCH($AT140,TAB!$1:$1,0)-7,FALSE),"")</f>
        <v/>
      </c>
      <c r="AZ140" s="15" t="str">
        <f>IFERROR(VLOOKUP($G140,TAB!$J:$BB,MATCH($AT140,TAB!$1:$1,0)-6,FALSE),"")</f>
        <v/>
      </c>
      <c r="BA140" s="15" t="str">
        <f t="shared" si="81"/>
        <v/>
      </c>
      <c r="BB140" s="14" t="str">
        <f>IFERROR(VLOOKUP(BA140,INSTRUCTION!$I$1:$J$101,2),"")</f>
        <v/>
      </c>
      <c r="BC140" s="15" t="str">
        <f t="shared" si="69"/>
        <v/>
      </c>
      <c r="BD140" s="15" t="str">
        <f>IF(C140=0,"",TAB!I140)</f>
        <v/>
      </c>
      <c r="BE140" s="15" t="str">
        <f>IFERROR(VLOOKUP(BD140,INSTRUCTION!$D$2:$E$18,2,FALSE),"")</f>
        <v/>
      </c>
      <c r="BF140" s="15" t="str">
        <f t="shared" si="82"/>
        <v/>
      </c>
      <c r="BG140" s="15" t="str">
        <f>IFERROR(VLOOKUP($G140,TAB!$J:$BB,MATCH($BD140,TAB!$1:$1,0)-9,FALSE),"")</f>
        <v/>
      </c>
      <c r="BH140" s="15" t="str">
        <f>IF(BG140="AB",IFERROR(VLOOKUP($G140,TAB!$J:$BB,MATCH($BD140,TAB!$1:$1,0)-8,FALSE),""),"NA")</f>
        <v>NA</v>
      </c>
      <c r="BI140" s="15" t="str">
        <f>IFERROR(VLOOKUP($G140,TAB!$J:$BB,MATCH($BD140,TAB!$1:$1,0)-7,FALSE),"")</f>
        <v/>
      </c>
      <c r="BJ140" s="15" t="str">
        <f>IFERROR(VLOOKUP($G140,TAB!$J:$BB,MATCH($BD140,TAB!$1:$1,0)-6,FALSE),"")</f>
        <v/>
      </c>
      <c r="BK140" s="15" t="str">
        <f t="shared" si="83"/>
        <v/>
      </c>
      <c r="BL140" s="14" t="str">
        <f>IFERROR(VLOOKUP(BK140,INSTRUCTION!$I$1:$J$101,2),"")</f>
        <v/>
      </c>
      <c r="BM140" s="15" t="str">
        <f t="shared" si="70"/>
        <v/>
      </c>
      <c r="BN140" s="15" t="str">
        <f t="shared" si="84"/>
        <v/>
      </c>
      <c r="BO140" s="15" t="str">
        <f>IFERROR(SUMPRODUCT(LARGE((J140,S140,AC140,AM140,AW140,BG140),{1,2,3,4,5})),"")</f>
        <v/>
      </c>
      <c r="BP140" s="15" t="str">
        <f>IFERROR(SUMPRODUCT(LARGE((K140,U140,AE140,AO140,AY140,BI140),{1,2,3,4,5})),"")</f>
        <v/>
      </c>
      <c r="BQ140" s="15" t="str">
        <f>IF(BP140=0,"N.A.",IFERROR(SUMPRODUCT(LARGE((N140,W140,AG140,AQ140,BA140,BK140),{1,2,3,4,5})),""))</f>
        <v/>
      </c>
      <c r="BR140" s="15" t="str">
        <f t="shared" si="85"/>
        <v/>
      </c>
      <c r="BS140" s="15" t="str">
        <f t="shared" si="86"/>
        <v/>
      </c>
      <c r="BT140" s="15" t="str">
        <f t="shared" si="87"/>
        <v>N.A.</v>
      </c>
      <c r="BU140" s="15" t="str">
        <f t="shared" si="88"/>
        <v>N.A.</v>
      </c>
      <c r="BV140" s="15" t="str">
        <f t="shared" si="89"/>
        <v>N.A.</v>
      </c>
      <c r="BW140" s="34" t="str">
        <f t="shared" si="90"/>
        <v>N.A.</v>
      </c>
      <c r="BX140" s="15" t="str">
        <f t="shared" si="91"/>
        <v>N.A.</v>
      </c>
      <c r="BY140" s="15" t="str">
        <f t="shared" si="92"/>
        <v>N.A.</v>
      </c>
      <c r="BZ140" s="15" t="str">
        <f t="shared" si="95"/>
        <v>FAILED</v>
      </c>
      <c r="CA140" s="20" t="str">
        <f t="shared" si="93"/>
        <v/>
      </c>
      <c r="CB140" s="16">
        <f t="shared" si="94"/>
        <v>0</v>
      </c>
    </row>
    <row r="141" spans="1:80" x14ac:dyDescent="0.3">
      <c r="A141" s="49">
        <v>139</v>
      </c>
      <c r="B141" s="15">
        <f>TAB!A141</f>
        <v>0</v>
      </c>
      <c r="C141" s="15">
        <f>TAB!B141</f>
        <v>0</v>
      </c>
      <c r="D141" s="14" t="str">
        <f>IF(C141=0,"",TAB!C141)</f>
        <v/>
      </c>
      <c r="E141" s="14" t="str">
        <f>IF(C141=0,"",TAB!D141)</f>
        <v/>
      </c>
      <c r="F141" s="36" t="str">
        <f>IF(C141=0,"",TAB!E141)</f>
        <v/>
      </c>
      <c r="G141" s="14" t="str">
        <f>IF(C141=0,"",TAB!J141)</f>
        <v/>
      </c>
      <c r="H141" s="15" t="str">
        <f t="shared" si="71"/>
        <v/>
      </c>
      <c r="I141" s="15" t="str">
        <f t="shared" si="96"/>
        <v/>
      </c>
      <c r="J141" s="15" t="str">
        <f>IFERROR(VLOOKUP($G141,TAB!$J:$BB,2,FALSE),"")</f>
        <v/>
      </c>
      <c r="K141" s="15" t="str">
        <f>IF(J141="AB",IFERROR(VLOOKUP($G141,TAB!$J:$BB,3,FALSE),""),"NA")</f>
        <v>NA</v>
      </c>
      <c r="L141" s="15" t="str">
        <f>IFERROR(VLOOKUP($G141,TAB!$J:$BB,4,FALSE),"")</f>
        <v/>
      </c>
      <c r="M141" s="15" t="str">
        <f>IFERROR(VLOOKUP($G141,TAB!$J:$BB,5,FALSE),"")</f>
        <v/>
      </c>
      <c r="N141" s="15" t="str">
        <f t="shared" si="72"/>
        <v/>
      </c>
      <c r="O141" s="14" t="str">
        <f>IFERROR(VLOOKUP(N141,INSTRUCTION!$I$1:$J$101,2),"")</f>
        <v/>
      </c>
      <c r="P141" s="15" t="str">
        <f t="shared" si="65"/>
        <v/>
      </c>
      <c r="Q141" s="15" t="str">
        <f t="shared" si="73"/>
        <v/>
      </c>
      <c r="R141" s="15" t="str">
        <f t="shared" si="74"/>
        <v/>
      </c>
      <c r="S141" s="15" t="str">
        <f>IFERROR(VLOOKUP($G141,TAB!$J:$BB,6,FALSE),"")</f>
        <v/>
      </c>
      <c r="T141" s="15" t="str">
        <f>IF(S141="AB",IFERROR(VLOOKUP($G141,TAB!$J:$BB,7,FALSE),""),"NA")</f>
        <v>NA</v>
      </c>
      <c r="U141" s="15" t="str">
        <f>IFERROR(VLOOKUP($G141,TAB!$J:$BB,8,FALSE),"")</f>
        <v/>
      </c>
      <c r="V141" s="15" t="str">
        <f>IFERROR(VLOOKUP($G141,TAB!$J:$BB,9,FALSE),"")</f>
        <v/>
      </c>
      <c r="W141" s="15" t="str">
        <f t="shared" si="75"/>
        <v/>
      </c>
      <c r="X141" s="14" t="str">
        <f>IFERROR(VLOOKUP(W141,INSTRUCTION!$I$1:$J$101,2),"")</f>
        <v/>
      </c>
      <c r="Y141" s="15" t="str">
        <f t="shared" si="66"/>
        <v/>
      </c>
      <c r="Z141" s="14" t="str">
        <f>IF(C141=0,"",TAB!F141)</f>
        <v/>
      </c>
      <c r="AA141" s="15" t="str">
        <f>IFERROR(VLOOKUP(Z141,INSTRUCTION!$D$2:$E$18,2,FALSE),"")</f>
        <v/>
      </c>
      <c r="AB141" s="15" t="str">
        <f t="shared" si="76"/>
        <v/>
      </c>
      <c r="AC141" s="15" t="str">
        <f>IFERROR(VLOOKUP($G141,TAB!$J:$BB,MATCH($Z141,TAB!$1:$1,0)-9,FALSE),"")</f>
        <v/>
      </c>
      <c r="AD141" s="15" t="str">
        <f>IF(AC141="AB",IFERROR(VLOOKUP($G141,TAB!$J:$BB,MATCH($Z141,TAB!$1:$1,0)-8,FALSE),""),"NA")</f>
        <v>NA</v>
      </c>
      <c r="AE141" s="15" t="str">
        <f>IFERROR(VLOOKUP($G141,TAB!$J:$BB,MATCH($Z141,TAB!$1:$1,0)-7,FALSE),"")</f>
        <v/>
      </c>
      <c r="AF141" s="15" t="str">
        <f>IFERROR(VLOOKUP($G141,TAB!$J:$BB,MATCH($Z141,TAB!$1:$1,0)-6,FALSE),"")</f>
        <v/>
      </c>
      <c r="AG141" s="15" t="str">
        <f t="shared" si="77"/>
        <v/>
      </c>
      <c r="AH141" s="14" t="str">
        <f>IFERROR(VLOOKUP(AG141,INSTRUCTION!$I$1:$J$101,2),"")</f>
        <v/>
      </c>
      <c r="AI141" s="15" t="str">
        <f t="shared" si="67"/>
        <v/>
      </c>
      <c r="AJ141" s="15" t="str">
        <f>IF(C141=0,"",TAB!G141)</f>
        <v/>
      </c>
      <c r="AK141" s="15" t="str">
        <f>IFERROR(VLOOKUP(AJ141,INSTRUCTION!$D$2:$E$18,2,FALSE),"")</f>
        <v/>
      </c>
      <c r="AL141" s="15" t="str">
        <f t="shared" si="78"/>
        <v/>
      </c>
      <c r="AM141" s="15" t="str">
        <f>IFERROR(VLOOKUP($G141,TAB!$J:$BB,MATCH($AJ141,TAB!$1:$1,0)-9,FALSE),"")</f>
        <v/>
      </c>
      <c r="AN141" s="15" t="str">
        <f>IF(AM141="AB",IFERROR(VLOOKUP($G141,TAB!$J:$BB,MATCH($AJ141,TAB!$1:$1,0)-8,FALSE),""),"NA")</f>
        <v>NA</v>
      </c>
      <c r="AO141" s="15" t="str">
        <f>IFERROR(VLOOKUP($G141,TAB!$J:$BB,MATCH($AJ141,TAB!$1:$1,0)-7,FALSE),"")</f>
        <v/>
      </c>
      <c r="AP141" s="15" t="str">
        <f>IFERROR(VLOOKUP($G141,TAB!$J:$BB,MATCH($AJ141,TAB!$1:$1,0)-6,FALSE),"")</f>
        <v/>
      </c>
      <c r="AQ141" s="15" t="str">
        <f t="shared" si="79"/>
        <v/>
      </c>
      <c r="AR141" s="14" t="str">
        <f>IFERROR(VLOOKUP(AQ141,INSTRUCTION!$I$1:$J$101,2),"")</f>
        <v/>
      </c>
      <c r="AS141" s="15" t="str">
        <f t="shared" si="68"/>
        <v/>
      </c>
      <c r="AT141" s="15" t="str">
        <f>IF(C141=0,"",TAB!H141)</f>
        <v/>
      </c>
      <c r="AU141" s="15" t="str">
        <f>IFERROR(VLOOKUP(AT141,INSTRUCTION!$D$2:$E$18,2,FALSE),"")</f>
        <v/>
      </c>
      <c r="AV141" s="15" t="str">
        <f t="shared" si="80"/>
        <v/>
      </c>
      <c r="AW141" s="15" t="str">
        <f>IFERROR(VLOOKUP($G141,TAB!$J:$BB,MATCH($AT141,TAB!$1:$1,0)-9,FALSE),"")</f>
        <v/>
      </c>
      <c r="AX141" s="15" t="str">
        <f>IF(AW141="AB",IFERROR(VLOOKUP($G141,TAB!$J:$BB,MATCH($AT141,TAB!$1:$1,0)-8,FALSE),""),"NA")</f>
        <v>NA</v>
      </c>
      <c r="AY141" s="15" t="str">
        <f>IFERROR(VLOOKUP($G141,TAB!$J:$BB,MATCH($AT141,TAB!$1:$1,0)-7,FALSE),"")</f>
        <v/>
      </c>
      <c r="AZ141" s="15" t="str">
        <f>IFERROR(VLOOKUP($G141,TAB!$J:$BB,MATCH($AT141,TAB!$1:$1,0)-6,FALSE),"")</f>
        <v/>
      </c>
      <c r="BA141" s="15" t="str">
        <f t="shared" si="81"/>
        <v/>
      </c>
      <c r="BB141" s="14" t="str">
        <f>IFERROR(VLOOKUP(BA141,INSTRUCTION!$I$1:$J$101,2),"")</f>
        <v/>
      </c>
      <c r="BC141" s="15" t="str">
        <f t="shared" si="69"/>
        <v/>
      </c>
      <c r="BD141" s="15" t="str">
        <f>IF(C141=0,"",TAB!I141)</f>
        <v/>
      </c>
      <c r="BE141" s="15" t="str">
        <f>IFERROR(VLOOKUP(BD141,INSTRUCTION!$D$2:$E$18,2,FALSE),"")</f>
        <v/>
      </c>
      <c r="BF141" s="15" t="str">
        <f t="shared" si="82"/>
        <v/>
      </c>
      <c r="BG141" s="15" t="str">
        <f>IFERROR(VLOOKUP($G141,TAB!$J:$BB,MATCH($BD141,TAB!$1:$1,0)-9,FALSE),"")</f>
        <v/>
      </c>
      <c r="BH141" s="15" t="str">
        <f>IF(BG141="AB",IFERROR(VLOOKUP($G141,TAB!$J:$BB,MATCH($BD141,TAB!$1:$1,0)-8,FALSE),""),"NA")</f>
        <v>NA</v>
      </c>
      <c r="BI141" s="15" t="str">
        <f>IFERROR(VLOOKUP($G141,TAB!$J:$BB,MATCH($BD141,TAB!$1:$1,0)-7,FALSE),"")</f>
        <v/>
      </c>
      <c r="BJ141" s="15" t="str">
        <f>IFERROR(VLOOKUP($G141,TAB!$J:$BB,MATCH($BD141,TAB!$1:$1,0)-6,FALSE),"")</f>
        <v/>
      </c>
      <c r="BK141" s="15" t="str">
        <f t="shared" si="83"/>
        <v/>
      </c>
      <c r="BL141" s="14" t="str">
        <f>IFERROR(VLOOKUP(BK141,INSTRUCTION!$I$1:$J$101,2),"")</f>
        <v/>
      </c>
      <c r="BM141" s="15" t="str">
        <f t="shared" si="70"/>
        <v/>
      </c>
      <c r="BN141" s="15" t="str">
        <f t="shared" si="84"/>
        <v/>
      </c>
      <c r="BO141" s="15" t="str">
        <f>IFERROR(SUMPRODUCT(LARGE((J141,S141,AC141,AM141,AW141,BG141),{1,2,3,4,5})),"")</f>
        <v/>
      </c>
      <c r="BP141" s="15" t="str">
        <f>IFERROR(SUMPRODUCT(LARGE((K141,U141,AE141,AO141,AY141,BI141),{1,2,3,4,5})),"")</f>
        <v/>
      </c>
      <c r="BQ141" s="15" t="str">
        <f>IF(BP141=0,"N.A.",IFERROR(SUMPRODUCT(LARGE((N141,W141,AG141,AQ141,BA141,BK141),{1,2,3,4,5})),""))</f>
        <v/>
      </c>
      <c r="BR141" s="15" t="str">
        <f t="shared" si="85"/>
        <v/>
      </c>
      <c r="BS141" s="15" t="str">
        <f t="shared" si="86"/>
        <v/>
      </c>
      <c r="BT141" s="15" t="str">
        <f t="shared" si="87"/>
        <v>N.A.</v>
      </c>
      <c r="BU141" s="15" t="str">
        <f t="shared" si="88"/>
        <v>N.A.</v>
      </c>
      <c r="BV141" s="15" t="str">
        <f t="shared" si="89"/>
        <v>N.A.</v>
      </c>
      <c r="BW141" s="34" t="str">
        <f t="shared" si="90"/>
        <v>N.A.</v>
      </c>
      <c r="BX141" s="15" t="str">
        <f t="shared" si="91"/>
        <v>N.A.</v>
      </c>
      <c r="BY141" s="15" t="str">
        <f t="shared" si="92"/>
        <v>N.A.</v>
      </c>
      <c r="BZ141" s="15" t="str">
        <f t="shared" si="95"/>
        <v>FAILED</v>
      </c>
      <c r="CA141" s="20" t="str">
        <f t="shared" si="93"/>
        <v/>
      </c>
      <c r="CB141" s="16">
        <f t="shared" si="94"/>
        <v>0</v>
      </c>
    </row>
    <row r="142" spans="1:80" x14ac:dyDescent="0.3">
      <c r="A142" s="49">
        <v>140</v>
      </c>
      <c r="B142" s="15">
        <f>TAB!A142</f>
        <v>0</v>
      </c>
      <c r="C142" s="15">
        <f>TAB!B142</f>
        <v>0</v>
      </c>
      <c r="D142" s="14" t="str">
        <f>IF(C142=0,"",TAB!C142)</f>
        <v/>
      </c>
      <c r="E142" s="14" t="str">
        <f>IF(C142=0,"",TAB!D142)</f>
        <v/>
      </c>
      <c r="F142" s="36" t="str">
        <f>IF(C142=0,"",TAB!E142)</f>
        <v/>
      </c>
      <c r="G142" s="14" t="str">
        <f>IF(C142=0,"",TAB!J142)</f>
        <v/>
      </c>
      <c r="H142" s="15" t="str">
        <f t="shared" si="71"/>
        <v/>
      </c>
      <c r="I142" s="15" t="str">
        <f t="shared" si="96"/>
        <v/>
      </c>
      <c r="J142" s="15" t="str">
        <f>IFERROR(VLOOKUP($G142,TAB!$J:$BB,2,FALSE),"")</f>
        <v/>
      </c>
      <c r="K142" s="15" t="str">
        <f>IF(J142="AB",IFERROR(VLOOKUP($G142,TAB!$J:$BB,3,FALSE),""),"NA")</f>
        <v>NA</v>
      </c>
      <c r="L142" s="15" t="str">
        <f>IFERROR(VLOOKUP($G142,TAB!$J:$BB,4,FALSE),"")</f>
        <v/>
      </c>
      <c r="M142" s="15" t="str">
        <f>IFERROR(VLOOKUP($G142,TAB!$J:$BB,5,FALSE),"")</f>
        <v/>
      </c>
      <c r="N142" s="15" t="str">
        <f t="shared" si="72"/>
        <v/>
      </c>
      <c r="O142" s="14" t="str">
        <f>IFERROR(VLOOKUP(N142,INSTRUCTION!$I$1:$J$101,2),"")</f>
        <v/>
      </c>
      <c r="P142" s="15" t="str">
        <f t="shared" si="65"/>
        <v/>
      </c>
      <c r="Q142" s="15" t="str">
        <f t="shared" si="73"/>
        <v/>
      </c>
      <c r="R142" s="15" t="str">
        <f t="shared" si="74"/>
        <v/>
      </c>
      <c r="S142" s="15" t="str">
        <f>IFERROR(VLOOKUP($G142,TAB!$J:$BB,6,FALSE),"")</f>
        <v/>
      </c>
      <c r="T142" s="15" t="str">
        <f>IF(S142="AB",IFERROR(VLOOKUP($G142,TAB!$J:$BB,7,FALSE),""),"NA")</f>
        <v>NA</v>
      </c>
      <c r="U142" s="15" t="str">
        <f>IFERROR(VLOOKUP($G142,TAB!$J:$BB,8,FALSE),"")</f>
        <v/>
      </c>
      <c r="V142" s="15" t="str">
        <f>IFERROR(VLOOKUP($G142,TAB!$J:$BB,9,FALSE),"")</f>
        <v/>
      </c>
      <c r="W142" s="15" t="str">
        <f t="shared" si="75"/>
        <v/>
      </c>
      <c r="X142" s="14" t="str">
        <f>IFERROR(VLOOKUP(W142,INSTRUCTION!$I$1:$J$101,2),"")</f>
        <v/>
      </c>
      <c r="Y142" s="15" t="str">
        <f t="shared" si="66"/>
        <v/>
      </c>
      <c r="Z142" s="14" t="str">
        <f>IF(C142=0,"",TAB!F142)</f>
        <v/>
      </c>
      <c r="AA142" s="15" t="str">
        <f>IFERROR(VLOOKUP(Z142,INSTRUCTION!$D$2:$E$18,2,FALSE),"")</f>
        <v/>
      </c>
      <c r="AB142" s="15" t="str">
        <f t="shared" si="76"/>
        <v/>
      </c>
      <c r="AC142" s="15" t="str">
        <f>IFERROR(VLOOKUP($G142,TAB!$J:$BB,MATCH($Z142,TAB!$1:$1,0)-9,FALSE),"")</f>
        <v/>
      </c>
      <c r="AD142" s="15" t="str">
        <f>IF(AC142="AB",IFERROR(VLOOKUP($G142,TAB!$J:$BB,MATCH($Z142,TAB!$1:$1,0)-8,FALSE),""),"NA")</f>
        <v>NA</v>
      </c>
      <c r="AE142" s="15" t="str">
        <f>IFERROR(VLOOKUP($G142,TAB!$J:$BB,MATCH($Z142,TAB!$1:$1,0)-7,FALSE),"")</f>
        <v/>
      </c>
      <c r="AF142" s="15" t="str">
        <f>IFERROR(VLOOKUP($G142,TAB!$J:$BB,MATCH($Z142,TAB!$1:$1,0)-6,FALSE),"")</f>
        <v/>
      </c>
      <c r="AG142" s="15" t="str">
        <f t="shared" si="77"/>
        <v/>
      </c>
      <c r="AH142" s="14" t="str">
        <f>IFERROR(VLOOKUP(AG142,INSTRUCTION!$I$1:$J$101,2),"")</f>
        <v/>
      </c>
      <c r="AI142" s="15" t="str">
        <f t="shared" si="67"/>
        <v/>
      </c>
      <c r="AJ142" s="15" t="str">
        <f>IF(C142=0,"",TAB!G142)</f>
        <v/>
      </c>
      <c r="AK142" s="15" t="str">
        <f>IFERROR(VLOOKUP(AJ142,INSTRUCTION!$D$2:$E$18,2,FALSE),"")</f>
        <v/>
      </c>
      <c r="AL142" s="15" t="str">
        <f t="shared" si="78"/>
        <v/>
      </c>
      <c r="AM142" s="15" t="str">
        <f>IFERROR(VLOOKUP($G142,TAB!$J:$BB,MATCH($AJ142,TAB!$1:$1,0)-9,FALSE),"")</f>
        <v/>
      </c>
      <c r="AN142" s="15" t="str">
        <f>IF(AM142="AB",IFERROR(VLOOKUP($G142,TAB!$J:$BB,MATCH($AJ142,TAB!$1:$1,0)-8,FALSE),""),"NA")</f>
        <v>NA</v>
      </c>
      <c r="AO142" s="15" t="str">
        <f>IFERROR(VLOOKUP($G142,TAB!$J:$BB,MATCH($AJ142,TAB!$1:$1,0)-7,FALSE),"")</f>
        <v/>
      </c>
      <c r="AP142" s="15" t="str">
        <f>IFERROR(VLOOKUP($G142,TAB!$J:$BB,MATCH($AJ142,TAB!$1:$1,0)-6,FALSE),"")</f>
        <v/>
      </c>
      <c r="AQ142" s="15" t="str">
        <f t="shared" si="79"/>
        <v/>
      </c>
      <c r="AR142" s="14" t="str">
        <f>IFERROR(VLOOKUP(AQ142,INSTRUCTION!$I$1:$J$101,2),"")</f>
        <v/>
      </c>
      <c r="AS142" s="15" t="str">
        <f t="shared" si="68"/>
        <v/>
      </c>
      <c r="AT142" s="15" t="str">
        <f>IF(C142=0,"",TAB!H142)</f>
        <v/>
      </c>
      <c r="AU142" s="15" t="str">
        <f>IFERROR(VLOOKUP(AT142,INSTRUCTION!$D$2:$E$18,2,FALSE),"")</f>
        <v/>
      </c>
      <c r="AV142" s="15" t="str">
        <f t="shared" si="80"/>
        <v/>
      </c>
      <c r="AW142" s="15" t="str">
        <f>IFERROR(VLOOKUP($G142,TAB!$J:$BB,MATCH($AT142,TAB!$1:$1,0)-9,FALSE),"")</f>
        <v/>
      </c>
      <c r="AX142" s="15" t="str">
        <f>IF(AW142="AB",IFERROR(VLOOKUP($G142,TAB!$J:$BB,MATCH($AT142,TAB!$1:$1,0)-8,FALSE),""),"NA")</f>
        <v>NA</v>
      </c>
      <c r="AY142" s="15" t="str">
        <f>IFERROR(VLOOKUP($G142,TAB!$J:$BB,MATCH($AT142,TAB!$1:$1,0)-7,FALSE),"")</f>
        <v/>
      </c>
      <c r="AZ142" s="15" t="str">
        <f>IFERROR(VLOOKUP($G142,TAB!$J:$BB,MATCH($AT142,TAB!$1:$1,0)-6,FALSE),"")</f>
        <v/>
      </c>
      <c r="BA142" s="15" t="str">
        <f t="shared" si="81"/>
        <v/>
      </c>
      <c r="BB142" s="14" t="str">
        <f>IFERROR(VLOOKUP(BA142,INSTRUCTION!$I$1:$J$101,2),"")</f>
        <v/>
      </c>
      <c r="BC142" s="15" t="str">
        <f t="shared" si="69"/>
        <v/>
      </c>
      <c r="BD142" s="15" t="str">
        <f>IF(C142=0,"",TAB!I142)</f>
        <v/>
      </c>
      <c r="BE142" s="15" t="str">
        <f>IFERROR(VLOOKUP(BD142,INSTRUCTION!$D$2:$E$18,2,FALSE),"")</f>
        <v/>
      </c>
      <c r="BF142" s="15" t="str">
        <f t="shared" si="82"/>
        <v/>
      </c>
      <c r="BG142" s="15" t="str">
        <f>IFERROR(VLOOKUP($G142,TAB!$J:$BB,MATCH($BD142,TAB!$1:$1,0)-9,FALSE),"")</f>
        <v/>
      </c>
      <c r="BH142" s="15" t="str">
        <f>IF(BG142="AB",IFERROR(VLOOKUP($G142,TAB!$J:$BB,MATCH($BD142,TAB!$1:$1,0)-8,FALSE),""),"NA")</f>
        <v>NA</v>
      </c>
      <c r="BI142" s="15" t="str">
        <f>IFERROR(VLOOKUP($G142,TAB!$J:$BB,MATCH($BD142,TAB!$1:$1,0)-7,FALSE),"")</f>
        <v/>
      </c>
      <c r="BJ142" s="15" t="str">
        <f>IFERROR(VLOOKUP($G142,TAB!$J:$BB,MATCH($BD142,TAB!$1:$1,0)-6,FALSE),"")</f>
        <v/>
      </c>
      <c r="BK142" s="15" t="str">
        <f t="shared" si="83"/>
        <v/>
      </c>
      <c r="BL142" s="14" t="str">
        <f>IFERROR(VLOOKUP(BK142,INSTRUCTION!$I$1:$J$101,2),"")</f>
        <v/>
      </c>
      <c r="BM142" s="15" t="str">
        <f t="shared" si="70"/>
        <v/>
      </c>
      <c r="BN142" s="15" t="str">
        <f t="shared" si="84"/>
        <v/>
      </c>
      <c r="BO142" s="15" t="str">
        <f>IFERROR(SUMPRODUCT(LARGE((J142,S142,AC142,AM142,AW142,BG142),{1,2,3,4,5})),"")</f>
        <v/>
      </c>
      <c r="BP142" s="15" t="str">
        <f>IFERROR(SUMPRODUCT(LARGE((K142,U142,AE142,AO142,AY142,BI142),{1,2,3,4,5})),"")</f>
        <v/>
      </c>
      <c r="BQ142" s="15" t="str">
        <f>IF(BP142=0,"N.A.",IFERROR(SUMPRODUCT(LARGE((N142,W142,AG142,AQ142,BA142,BK142),{1,2,3,4,5})),""))</f>
        <v/>
      </c>
      <c r="BR142" s="15" t="str">
        <f t="shared" si="85"/>
        <v/>
      </c>
      <c r="BS142" s="15" t="str">
        <f t="shared" si="86"/>
        <v/>
      </c>
      <c r="BT142" s="15" t="str">
        <f t="shared" si="87"/>
        <v>N.A.</v>
      </c>
      <c r="BU142" s="15" t="str">
        <f t="shared" si="88"/>
        <v>N.A.</v>
      </c>
      <c r="BV142" s="15" t="str">
        <f t="shared" si="89"/>
        <v>N.A.</v>
      </c>
      <c r="BW142" s="34" t="str">
        <f t="shared" si="90"/>
        <v>N.A.</v>
      </c>
      <c r="BX142" s="15" t="str">
        <f t="shared" si="91"/>
        <v>N.A.</v>
      </c>
      <c r="BY142" s="15" t="str">
        <f t="shared" si="92"/>
        <v>N.A.</v>
      </c>
      <c r="BZ142" s="15" t="str">
        <f t="shared" si="95"/>
        <v>FAILED</v>
      </c>
      <c r="CA142" s="20" t="str">
        <f t="shared" si="93"/>
        <v/>
      </c>
      <c r="CB142" s="16">
        <f t="shared" si="94"/>
        <v>0</v>
      </c>
    </row>
    <row r="143" spans="1:80" x14ac:dyDescent="0.3">
      <c r="A143" s="49">
        <v>141</v>
      </c>
      <c r="B143" s="15">
        <f>TAB!A143</f>
        <v>0</v>
      </c>
      <c r="C143" s="15">
        <f>TAB!B143</f>
        <v>0</v>
      </c>
      <c r="D143" s="14" t="str">
        <f>IF(C143=0,"",TAB!C143)</f>
        <v/>
      </c>
      <c r="E143" s="14" t="str">
        <f>IF(C143=0,"",TAB!D143)</f>
        <v/>
      </c>
      <c r="F143" s="36" t="str">
        <f>IF(C143=0,"",TAB!E143)</f>
        <v/>
      </c>
      <c r="G143" s="14" t="str">
        <f>IF(C143=0,"",TAB!J143)</f>
        <v/>
      </c>
      <c r="H143" s="15" t="str">
        <f t="shared" si="71"/>
        <v/>
      </c>
      <c r="I143" s="15" t="str">
        <f t="shared" si="96"/>
        <v/>
      </c>
      <c r="J143" s="15" t="str">
        <f>IFERROR(VLOOKUP($G143,TAB!$J:$BB,2,FALSE),"")</f>
        <v/>
      </c>
      <c r="K143" s="15" t="str">
        <f>IF(J143="AB",IFERROR(VLOOKUP($G143,TAB!$J:$BB,3,FALSE),""),"NA")</f>
        <v>NA</v>
      </c>
      <c r="L143" s="15" t="str">
        <f>IFERROR(VLOOKUP($G143,TAB!$J:$BB,4,FALSE),"")</f>
        <v/>
      </c>
      <c r="M143" s="15" t="str">
        <f>IFERROR(VLOOKUP($G143,TAB!$J:$BB,5,FALSE),"")</f>
        <v/>
      </c>
      <c r="N143" s="15" t="str">
        <f t="shared" si="72"/>
        <v/>
      </c>
      <c r="O143" s="14" t="str">
        <f>IFERROR(VLOOKUP(N143,INSTRUCTION!$I$1:$J$101,2),"")</f>
        <v/>
      </c>
      <c r="P143" s="15" t="str">
        <f t="shared" si="65"/>
        <v/>
      </c>
      <c r="Q143" s="15" t="str">
        <f t="shared" si="73"/>
        <v/>
      </c>
      <c r="R143" s="15" t="str">
        <f t="shared" si="74"/>
        <v/>
      </c>
      <c r="S143" s="15" t="str">
        <f>IFERROR(VLOOKUP($G143,TAB!$J:$BB,6,FALSE),"")</f>
        <v/>
      </c>
      <c r="T143" s="15" t="str">
        <f>IF(S143="AB",IFERROR(VLOOKUP($G143,TAB!$J:$BB,7,FALSE),""),"NA")</f>
        <v>NA</v>
      </c>
      <c r="U143" s="15" t="str">
        <f>IFERROR(VLOOKUP($G143,TAB!$J:$BB,8,FALSE),"")</f>
        <v/>
      </c>
      <c r="V143" s="15" t="str">
        <f>IFERROR(VLOOKUP($G143,TAB!$J:$BB,9,FALSE),"")</f>
        <v/>
      </c>
      <c r="W143" s="15" t="str">
        <f t="shared" si="75"/>
        <v/>
      </c>
      <c r="X143" s="14" t="str">
        <f>IFERROR(VLOOKUP(W143,INSTRUCTION!$I$1:$J$101,2),"")</f>
        <v/>
      </c>
      <c r="Y143" s="15" t="str">
        <f t="shared" si="66"/>
        <v/>
      </c>
      <c r="Z143" s="14" t="str">
        <f>IF(C143=0,"",TAB!F143)</f>
        <v/>
      </c>
      <c r="AA143" s="15" t="str">
        <f>IFERROR(VLOOKUP(Z143,INSTRUCTION!$D$2:$E$18,2,FALSE),"")</f>
        <v/>
      </c>
      <c r="AB143" s="15" t="str">
        <f t="shared" si="76"/>
        <v/>
      </c>
      <c r="AC143" s="15" t="str">
        <f>IFERROR(VLOOKUP($G143,TAB!$J:$BB,MATCH($Z143,TAB!$1:$1,0)-9,FALSE),"")</f>
        <v/>
      </c>
      <c r="AD143" s="15" t="str">
        <f>IF(AC143="AB",IFERROR(VLOOKUP($G143,TAB!$J:$BB,MATCH($Z143,TAB!$1:$1,0)-8,FALSE),""),"NA")</f>
        <v>NA</v>
      </c>
      <c r="AE143" s="15" t="str">
        <f>IFERROR(VLOOKUP($G143,TAB!$J:$BB,MATCH($Z143,TAB!$1:$1,0)-7,FALSE),"")</f>
        <v/>
      </c>
      <c r="AF143" s="15" t="str">
        <f>IFERROR(VLOOKUP($G143,TAB!$J:$BB,MATCH($Z143,TAB!$1:$1,0)-6,FALSE),"")</f>
        <v/>
      </c>
      <c r="AG143" s="15" t="str">
        <f t="shared" si="77"/>
        <v/>
      </c>
      <c r="AH143" s="14" t="str">
        <f>IFERROR(VLOOKUP(AG143,INSTRUCTION!$I$1:$J$101,2),"")</f>
        <v/>
      </c>
      <c r="AI143" s="15" t="str">
        <f t="shared" si="67"/>
        <v/>
      </c>
      <c r="AJ143" s="15" t="str">
        <f>IF(C143=0,"",TAB!G143)</f>
        <v/>
      </c>
      <c r="AK143" s="15" t="str">
        <f>IFERROR(VLOOKUP(AJ143,INSTRUCTION!$D$2:$E$18,2,FALSE),"")</f>
        <v/>
      </c>
      <c r="AL143" s="15" t="str">
        <f t="shared" si="78"/>
        <v/>
      </c>
      <c r="AM143" s="15" t="str">
        <f>IFERROR(VLOOKUP($G143,TAB!$J:$BB,MATCH($AJ143,TAB!$1:$1,0)-9,FALSE),"")</f>
        <v/>
      </c>
      <c r="AN143" s="15" t="str">
        <f>IF(AM143="AB",IFERROR(VLOOKUP($G143,TAB!$J:$BB,MATCH($AJ143,TAB!$1:$1,0)-8,FALSE),""),"NA")</f>
        <v>NA</v>
      </c>
      <c r="AO143" s="15" t="str">
        <f>IFERROR(VLOOKUP($G143,TAB!$J:$BB,MATCH($AJ143,TAB!$1:$1,0)-7,FALSE),"")</f>
        <v/>
      </c>
      <c r="AP143" s="15" t="str">
        <f>IFERROR(VLOOKUP($G143,TAB!$J:$BB,MATCH($AJ143,TAB!$1:$1,0)-6,FALSE),"")</f>
        <v/>
      </c>
      <c r="AQ143" s="15" t="str">
        <f t="shared" si="79"/>
        <v/>
      </c>
      <c r="AR143" s="14" t="str">
        <f>IFERROR(VLOOKUP(AQ143,INSTRUCTION!$I$1:$J$101,2),"")</f>
        <v/>
      </c>
      <c r="AS143" s="15" t="str">
        <f t="shared" si="68"/>
        <v/>
      </c>
      <c r="AT143" s="15" t="str">
        <f>IF(C143=0,"",TAB!H143)</f>
        <v/>
      </c>
      <c r="AU143" s="15" t="str">
        <f>IFERROR(VLOOKUP(AT143,INSTRUCTION!$D$2:$E$18,2,FALSE),"")</f>
        <v/>
      </c>
      <c r="AV143" s="15" t="str">
        <f t="shared" si="80"/>
        <v/>
      </c>
      <c r="AW143" s="15" t="str">
        <f>IFERROR(VLOOKUP($G143,TAB!$J:$BB,MATCH($AT143,TAB!$1:$1,0)-9,FALSE),"")</f>
        <v/>
      </c>
      <c r="AX143" s="15" t="str">
        <f>IF(AW143="AB",IFERROR(VLOOKUP($G143,TAB!$J:$BB,MATCH($AT143,TAB!$1:$1,0)-8,FALSE),""),"NA")</f>
        <v>NA</v>
      </c>
      <c r="AY143" s="15" t="str">
        <f>IFERROR(VLOOKUP($G143,TAB!$J:$BB,MATCH($AT143,TAB!$1:$1,0)-7,FALSE),"")</f>
        <v/>
      </c>
      <c r="AZ143" s="15" t="str">
        <f>IFERROR(VLOOKUP($G143,TAB!$J:$BB,MATCH($AT143,TAB!$1:$1,0)-6,FALSE),"")</f>
        <v/>
      </c>
      <c r="BA143" s="15" t="str">
        <f t="shared" si="81"/>
        <v/>
      </c>
      <c r="BB143" s="14" t="str">
        <f>IFERROR(VLOOKUP(BA143,INSTRUCTION!$I$1:$J$101,2),"")</f>
        <v/>
      </c>
      <c r="BC143" s="15" t="str">
        <f t="shared" si="69"/>
        <v/>
      </c>
      <c r="BD143" s="15" t="str">
        <f>IF(C143=0,"",TAB!I143)</f>
        <v/>
      </c>
      <c r="BE143" s="15" t="str">
        <f>IFERROR(VLOOKUP(BD143,INSTRUCTION!$D$2:$E$18,2,FALSE),"")</f>
        <v/>
      </c>
      <c r="BF143" s="15" t="str">
        <f t="shared" si="82"/>
        <v/>
      </c>
      <c r="BG143" s="15" t="str">
        <f>IFERROR(VLOOKUP($G143,TAB!$J:$BB,MATCH($BD143,TAB!$1:$1,0)-9,FALSE),"")</f>
        <v/>
      </c>
      <c r="BH143" s="15" t="str">
        <f>IF(BG143="AB",IFERROR(VLOOKUP($G143,TAB!$J:$BB,MATCH($BD143,TAB!$1:$1,0)-8,FALSE),""),"NA")</f>
        <v>NA</v>
      </c>
      <c r="BI143" s="15" t="str">
        <f>IFERROR(VLOOKUP($G143,TAB!$J:$BB,MATCH($BD143,TAB!$1:$1,0)-7,FALSE),"")</f>
        <v/>
      </c>
      <c r="BJ143" s="15" t="str">
        <f>IFERROR(VLOOKUP($G143,TAB!$J:$BB,MATCH($BD143,TAB!$1:$1,0)-6,FALSE),"")</f>
        <v/>
      </c>
      <c r="BK143" s="15" t="str">
        <f t="shared" si="83"/>
        <v/>
      </c>
      <c r="BL143" s="14" t="str">
        <f>IFERROR(VLOOKUP(BK143,INSTRUCTION!$I$1:$J$101,2),"")</f>
        <v/>
      </c>
      <c r="BM143" s="15" t="str">
        <f t="shared" si="70"/>
        <v/>
      </c>
      <c r="BN143" s="15" t="str">
        <f t="shared" si="84"/>
        <v/>
      </c>
      <c r="BO143" s="15" t="str">
        <f>IFERROR(SUMPRODUCT(LARGE((J143,S143,AC143,AM143,AW143,BG143),{1,2,3,4,5})),"")</f>
        <v/>
      </c>
      <c r="BP143" s="15" t="str">
        <f>IFERROR(SUMPRODUCT(LARGE((K143,U143,AE143,AO143,AY143,BI143),{1,2,3,4,5})),"")</f>
        <v/>
      </c>
      <c r="BQ143" s="15" t="str">
        <f>IF(BP143=0,"N.A.",IFERROR(SUMPRODUCT(LARGE((N143,W143,AG143,AQ143,BA143,BK143),{1,2,3,4,5})),""))</f>
        <v/>
      </c>
      <c r="BR143" s="15" t="str">
        <f t="shared" si="85"/>
        <v/>
      </c>
      <c r="BS143" s="15" t="str">
        <f t="shared" si="86"/>
        <v/>
      </c>
      <c r="BT143" s="15" t="str">
        <f t="shared" si="87"/>
        <v>N.A.</v>
      </c>
      <c r="BU143" s="15" t="str">
        <f t="shared" si="88"/>
        <v>N.A.</v>
      </c>
      <c r="BV143" s="15" t="str">
        <f t="shared" si="89"/>
        <v>N.A.</v>
      </c>
      <c r="BW143" s="34" t="str">
        <f t="shared" si="90"/>
        <v>N.A.</v>
      </c>
      <c r="BX143" s="15" t="str">
        <f t="shared" si="91"/>
        <v>N.A.</v>
      </c>
      <c r="BY143" s="15" t="str">
        <f t="shared" si="92"/>
        <v>N.A.</v>
      </c>
      <c r="BZ143" s="15" t="str">
        <f t="shared" si="95"/>
        <v>FAILED</v>
      </c>
      <c r="CA143" s="20" t="str">
        <f t="shared" si="93"/>
        <v/>
      </c>
      <c r="CB143" s="16">
        <f t="shared" si="94"/>
        <v>0</v>
      </c>
    </row>
    <row r="144" spans="1:80" x14ac:dyDescent="0.3">
      <c r="A144" s="49">
        <v>142</v>
      </c>
      <c r="B144" s="15">
        <f>TAB!A144</f>
        <v>0</v>
      </c>
      <c r="C144" s="15">
        <f>TAB!B144</f>
        <v>0</v>
      </c>
      <c r="D144" s="14" t="str">
        <f>IF(C144=0,"",TAB!C144)</f>
        <v/>
      </c>
      <c r="E144" s="14" t="str">
        <f>IF(C144=0,"",TAB!D144)</f>
        <v/>
      </c>
      <c r="F144" s="36" t="str">
        <f>IF(C144=0,"",TAB!E144)</f>
        <v/>
      </c>
      <c r="G144" s="14" t="str">
        <f>IF(C144=0,"",TAB!J144)</f>
        <v/>
      </c>
      <c r="H144" s="15" t="str">
        <f t="shared" si="71"/>
        <v/>
      </c>
      <c r="I144" s="15" t="str">
        <f t="shared" si="96"/>
        <v/>
      </c>
      <c r="J144" s="15" t="str">
        <f>IFERROR(VLOOKUP($G144,TAB!$J:$BB,2,FALSE),"")</f>
        <v/>
      </c>
      <c r="K144" s="15" t="str">
        <f>IF(J144="AB",IFERROR(VLOOKUP($G144,TAB!$J:$BB,3,FALSE),""),"NA")</f>
        <v>NA</v>
      </c>
      <c r="L144" s="15" t="str">
        <f>IFERROR(VLOOKUP($G144,TAB!$J:$BB,4,FALSE),"")</f>
        <v/>
      </c>
      <c r="M144" s="15" t="str">
        <f>IFERROR(VLOOKUP($G144,TAB!$J:$BB,5,FALSE),"")</f>
        <v/>
      </c>
      <c r="N144" s="15" t="str">
        <f t="shared" si="72"/>
        <v/>
      </c>
      <c r="O144" s="14" t="str">
        <f>IFERROR(VLOOKUP(N144,INSTRUCTION!$I$1:$J$101,2),"")</f>
        <v/>
      </c>
      <c r="P144" s="15" t="str">
        <f t="shared" si="65"/>
        <v/>
      </c>
      <c r="Q144" s="15" t="str">
        <f t="shared" si="73"/>
        <v/>
      </c>
      <c r="R144" s="15" t="str">
        <f t="shared" si="74"/>
        <v/>
      </c>
      <c r="S144" s="15" t="str">
        <f>IFERROR(VLOOKUP($G144,TAB!$J:$BB,6,FALSE),"")</f>
        <v/>
      </c>
      <c r="T144" s="15" t="str">
        <f>IF(S144="AB",IFERROR(VLOOKUP($G144,TAB!$J:$BB,7,FALSE),""),"NA")</f>
        <v>NA</v>
      </c>
      <c r="U144" s="15" t="str">
        <f>IFERROR(VLOOKUP($G144,TAB!$J:$BB,8,FALSE),"")</f>
        <v/>
      </c>
      <c r="V144" s="15" t="str">
        <f>IFERROR(VLOOKUP($G144,TAB!$J:$BB,9,FALSE),"")</f>
        <v/>
      </c>
      <c r="W144" s="15" t="str">
        <f t="shared" si="75"/>
        <v/>
      </c>
      <c r="X144" s="14" t="str">
        <f>IFERROR(VLOOKUP(W144,INSTRUCTION!$I$1:$J$101,2),"")</f>
        <v/>
      </c>
      <c r="Y144" s="15" t="str">
        <f t="shared" si="66"/>
        <v/>
      </c>
      <c r="Z144" s="14" t="str">
        <f>IF(C144=0,"",TAB!F144)</f>
        <v/>
      </c>
      <c r="AA144" s="15" t="str">
        <f>IFERROR(VLOOKUP(Z144,INSTRUCTION!$D$2:$E$18,2,FALSE),"")</f>
        <v/>
      </c>
      <c r="AB144" s="15" t="str">
        <f t="shared" si="76"/>
        <v/>
      </c>
      <c r="AC144" s="15" t="str">
        <f>IFERROR(VLOOKUP($G144,TAB!$J:$BB,MATCH($Z144,TAB!$1:$1,0)-9,FALSE),"")</f>
        <v/>
      </c>
      <c r="AD144" s="15" t="str">
        <f>IF(AC144="AB",IFERROR(VLOOKUP($G144,TAB!$J:$BB,MATCH($Z144,TAB!$1:$1,0)-8,FALSE),""),"NA")</f>
        <v>NA</v>
      </c>
      <c r="AE144" s="15" t="str">
        <f>IFERROR(VLOOKUP($G144,TAB!$J:$BB,MATCH($Z144,TAB!$1:$1,0)-7,FALSE),"")</f>
        <v/>
      </c>
      <c r="AF144" s="15" t="str">
        <f>IFERROR(VLOOKUP($G144,TAB!$J:$BB,MATCH($Z144,TAB!$1:$1,0)-6,FALSE),"")</f>
        <v/>
      </c>
      <c r="AG144" s="15" t="str">
        <f t="shared" si="77"/>
        <v/>
      </c>
      <c r="AH144" s="14" t="str">
        <f>IFERROR(VLOOKUP(AG144,INSTRUCTION!$I$1:$J$101,2),"")</f>
        <v/>
      </c>
      <c r="AI144" s="15" t="str">
        <f t="shared" si="67"/>
        <v/>
      </c>
      <c r="AJ144" s="15" t="str">
        <f>IF(C144=0,"",TAB!G144)</f>
        <v/>
      </c>
      <c r="AK144" s="15" t="str">
        <f>IFERROR(VLOOKUP(AJ144,INSTRUCTION!$D$2:$E$18,2,FALSE),"")</f>
        <v/>
      </c>
      <c r="AL144" s="15" t="str">
        <f t="shared" si="78"/>
        <v/>
      </c>
      <c r="AM144" s="15" t="str">
        <f>IFERROR(VLOOKUP($G144,TAB!$J:$BB,MATCH($AJ144,TAB!$1:$1,0)-9,FALSE),"")</f>
        <v/>
      </c>
      <c r="AN144" s="15" t="str">
        <f>IF(AM144="AB",IFERROR(VLOOKUP($G144,TAB!$J:$BB,MATCH($AJ144,TAB!$1:$1,0)-8,FALSE),""),"NA")</f>
        <v>NA</v>
      </c>
      <c r="AO144" s="15" t="str">
        <f>IFERROR(VLOOKUP($G144,TAB!$J:$BB,MATCH($AJ144,TAB!$1:$1,0)-7,FALSE),"")</f>
        <v/>
      </c>
      <c r="AP144" s="15" t="str">
        <f>IFERROR(VLOOKUP($G144,TAB!$J:$BB,MATCH($AJ144,TAB!$1:$1,0)-6,FALSE),"")</f>
        <v/>
      </c>
      <c r="AQ144" s="15" t="str">
        <f t="shared" si="79"/>
        <v/>
      </c>
      <c r="AR144" s="14" t="str">
        <f>IFERROR(VLOOKUP(AQ144,INSTRUCTION!$I$1:$J$101,2),"")</f>
        <v/>
      </c>
      <c r="AS144" s="15" t="str">
        <f t="shared" si="68"/>
        <v/>
      </c>
      <c r="AT144" s="15" t="str">
        <f>IF(C144=0,"",TAB!H144)</f>
        <v/>
      </c>
      <c r="AU144" s="15" t="str">
        <f>IFERROR(VLOOKUP(AT144,INSTRUCTION!$D$2:$E$18,2,FALSE),"")</f>
        <v/>
      </c>
      <c r="AV144" s="15" t="str">
        <f t="shared" si="80"/>
        <v/>
      </c>
      <c r="AW144" s="15" t="str">
        <f>IFERROR(VLOOKUP($G144,TAB!$J:$BB,MATCH($AT144,TAB!$1:$1,0)-9,FALSE),"")</f>
        <v/>
      </c>
      <c r="AX144" s="15" t="str">
        <f>IF(AW144="AB",IFERROR(VLOOKUP($G144,TAB!$J:$BB,MATCH($AT144,TAB!$1:$1,0)-8,FALSE),""),"NA")</f>
        <v>NA</v>
      </c>
      <c r="AY144" s="15" t="str">
        <f>IFERROR(VLOOKUP($G144,TAB!$J:$BB,MATCH($AT144,TAB!$1:$1,0)-7,FALSE),"")</f>
        <v/>
      </c>
      <c r="AZ144" s="15" t="str">
        <f>IFERROR(VLOOKUP($G144,TAB!$J:$BB,MATCH($AT144,TAB!$1:$1,0)-6,FALSE),"")</f>
        <v/>
      </c>
      <c r="BA144" s="15" t="str">
        <f t="shared" si="81"/>
        <v/>
      </c>
      <c r="BB144" s="14" t="str">
        <f>IFERROR(VLOOKUP(BA144,INSTRUCTION!$I$1:$J$101,2),"")</f>
        <v/>
      </c>
      <c r="BC144" s="15" t="str">
        <f t="shared" si="69"/>
        <v/>
      </c>
      <c r="BD144" s="15" t="str">
        <f>IF(C144=0,"",TAB!I144)</f>
        <v/>
      </c>
      <c r="BE144" s="15" t="str">
        <f>IFERROR(VLOOKUP(BD144,INSTRUCTION!$D$2:$E$18,2,FALSE),"")</f>
        <v/>
      </c>
      <c r="BF144" s="15" t="str">
        <f t="shared" si="82"/>
        <v/>
      </c>
      <c r="BG144" s="15" t="str">
        <f>IFERROR(VLOOKUP($G144,TAB!$J:$BB,MATCH($BD144,TAB!$1:$1,0)-9,FALSE),"")</f>
        <v/>
      </c>
      <c r="BH144" s="15" t="str">
        <f>IF(BG144="AB",IFERROR(VLOOKUP($G144,TAB!$J:$BB,MATCH($BD144,TAB!$1:$1,0)-8,FALSE),""),"NA")</f>
        <v>NA</v>
      </c>
      <c r="BI144" s="15" t="str">
        <f>IFERROR(VLOOKUP($G144,TAB!$J:$BB,MATCH($BD144,TAB!$1:$1,0)-7,FALSE),"")</f>
        <v/>
      </c>
      <c r="BJ144" s="15" t="str">
        <f>IFERROR(VLOOKUP($G144,TAB!$J:$BB,MATCH($BD144,TAB!$1:$1,0)-6,FALSE),"")</f>
        <v/>
      </c>
      <c r="BK144" s="15" t="str">
        <f t="shared" si="83"/>
        <v/>
      </c>
      <c r="BL144" s="14" t="str">
        <f>IFERROR(VLOOKUP(BK144,INSTRUCTION!$I$1:$J$101,2),"")</f>
        <v/>
      </c>
      <c r="BM144" s="15" t="str">
        <f t="shared" si="70"/>
        <v/>
      </c>
      <c r="BN144" s="15" t="str">
        <f t="shared" si="84"/>
        <v/>
      </c>
      <c r="BO144" s="15" t="str">
        <f>IFERROR(SUMPRODUCT(LARGE((J144,S144,AC144,AM144,AW144,BG144),{1,2,3,4,5})),"")</f>
        <v/>
      </c>
      <c r="BP144" s="15" t="str">
        <f>IFERROR(SUMPRODUCT(LARGE((K144,U144,AE144,AO144,AY144,BI144),{1,2,3,4,5})),"")</f>
        <v/>
      </c>
      <c r="BQ144" s="15" t="str">
        <f>IF(BP144=0,"N.A.",IFERROR(SUMPRODUCT(LARGE((N144,W144,AG144,AQ144,BA144,BK144),{1,2,3,4,5})),""))</f>
        <v/>
      </c>
      <c r="BR144" s="15" t="str">
        <f t="shared" si="85"/>
        <v/>
      </c>
      <c r="BS144" s="15" t="str">
        <f t="shared" si="86"/>
        <v/>
      </c>
      <c r="BT144" s="15" t="str">
        <f t="shared" si="87"/>
        <v>N.A.</v>
      </c>
      <c r="BU144" s="15" t="str">
        <f t="shared" si="88"/>
        <v>N.A.</v>
      </c>
      <c r="BV144" s="15" t="str">
        <f t="shared" si="89"/>
        <v>N.A.</v>
      </c>
      <c r="BW144" s="34" t="str">
        <f t="shared" si="90"/>
        <v>N.A.</v>
      </c>
      <c r="BX144" s="15" t="str">
        <f t="shared" si="91"/>
        <v>N.A.</v>
      </c>
      <c r="BY144" s="15" t="str">
        <f t="shared" si="92"/>
        <v>N.A.</v>
      </c>
      <c r="BZ144" s="15" t="str">
        <f t="shared" si="95"/>
        <v>FAILED</v>
      </c>
      <c r="CA144" s="20" t="str">
        <f t="shared" si="93"/>
        <v/>
      </c>
      <c r="CB144" s="16">
        <f t="shared" si="94"/>
        <v>0</v>
      </c>
    </row>
    <row r="145" spans="1:80" x14ac:dyDescent="0.3">
      <c r="A145" s="49">
        <v>143</v>
      </c>
      <c r="B145" s="15">
        <f>TAB!A145</f>
        <v>0</v>
      </c>
      <c r="C145" s="15">
        <f>TAB!B145</f>
        <v>0</v>
      </c>
      <c r="D145" s="14" t="str">
        <f>IF(C145=0,"",TAB!C145)</f>
        <v/>
      </c>
      <c r="E145" s="14" t="str">
        <f>IF(C145=0,"",TAB!D145)</f>
        <v/>
      </c>
      <c r="F145" s="36" t="str">
        <f>IF(C145=0,"",TAB!E145)</f>
        <v/>
      </c>
      <c r="G145" s="14" t="str">
        <f>IF(C145=0,"",TAB!J145)</f>
        <v/>
      </c>
      <c r="H145" s="15" t="str">
        <f t="shared" si="71"/>
        <v/>
      </c>
      <c r="I145" s="15" t="str">
        <f t="shared" si="96"/>
        <v/>
      </c>
      <c r="J145" s="15" t="str">
        <f>IFERROR(VLOOKUP($G145,TAB!$J:$BB,2,FALSE),"")</f>
        <v/>
      </c>
      <c r="K145" s="15" t="str">
        <f>IF(J145="AB",IFERROR(VLOOKUP($G145,TAB!$J:$BB,3,FALSE),""),"NA")</f>
        <v>NA</v>
      </c>
      <c r="L145" s="15" t="str">
        <f>IFERROR(VLOOKUP($G145,TAB!$J:$BB,4,FALSE),"")</f>
        <v/>
      </c>
      <c r="M145" s="15" t="str">
        <f>IFERROR(VLOOKUP($G145,TAB!$J:$BB,5,FALSE),"")</f>
        <v/>
      </c>
      <c r="N145" s="15" t="str">
        <f t="shared" si="72"/>
        <v/>
      </c>
      <c r="O145" s="14" t="str">
        <f>IFERROR(VLOOKUP(N145,INSTRUCTION!$I$1:$J$101,2),"")</f>
        <v/>
      </c>
      <c r="P145" s="15" t="str">
        <f t="shared" si="65"/>
        <v/>
      </c>
      <c r="Q145" s="15" t="str">
        <f t="shared" si="73"/>
        <v/>
      </c>
      <c r="R145" s="15" t="str">
        <f t="shared" si="74"/>
        <v/>
      </c>
      <c r="S145" s="15" t="str">
        <f>IFERROR(VLOOKUP($G145,TAB!$J:$BB,6,FALSE),"")</f>
        <v/>
      </c>
      <c r="T145" s="15" t="str">
        <f>IF(S145="AB",IFERROR(VLOOKUP($G145,TAB!$J:$BB,7,FALSE),""),"NA")</f>
        <v>NA</v>
      </c>
      <c r="U145" s="15" t="str">
        <f>IFERROR(VLOOKUP($G145,TAB!$J:$BB,8,FALSE),"")</f>
        <v/>
      </c>
      <c r="V145" s="15" t="str">
        <f>IFERROR(VLOOKUP($G145,TAB!$J:$BB,9,FALSE),"")</f>
        <v/>
      </c>
      <c r="W145" s="15" t="str">
        <f t="shared" si="75"/>
        <v/>
      </c>
      <c r="X145" s="14" t="str">
        <f>IFERROR(VLOOKUP(W145,INSTRUCTION!$I$1:$J$101,2),"")</f>
        <v/>
      </c>
      <c r="Y145" s="15" t="str">
        <f t="shared" si="66"/>
        <v/>
      </c>
      <c r="Z145" s="14" t="str">
        <f>IF(C145=0,"",TAB!F145)</f>
        <v/>
      </c>
      <c r="AA145" s="15" t="str">
        <f>IFERROR(VLOOKUP(Z145,INSTRUCTION!$D$2:$E$18,2,FALSE),"")</f>
        <v/>
      </c>
      <c r="AB145" s="15" t="str">
        <f t="shared" si="76"/>
        <v/>
      </c>
      <c r="AC145" s="15" t="str">
        <f>IFERROR(VLOOKUP($G145,TAB!$J:$BB,MATCH($Z145,TAB!$1:$1,0)-9,FALSE),"")</f>
        <v/>
      </c>
      <c r="AD145" s="15" t="str">
        <f>IF(AC145="AB",IFERROR(VLOOKUP($G145,TAB!$J:$BB,MATCH($Z145,TAB!$1:$1,0)-8,FALSE),""),"NA")</f>
        <v>NA</v>
      </c>
      <c r="AE145" s="15" t="str">
        <f>IFERROR(VLOOKUP($G145,TAB!$J:$BB,MATCH($Z145,TAB!$1:$1,0)-7,FALSE),"")</f>
        <v/>
      </c>
      <c r="AF145" s="15" t="str">
        <f>IFERROR(VLOOKUP($G145,TAB!$J:$BB,MATCH($Z145,TAB!$1:$1,0)-6,FALSE),"")</f>
        <v/>
      </c>
      <c r="AG145" s="15" t="str">
        <f t="shared" si="77"/>
        <v/>
      </c>
      <c r="AH145" s="14" t="str">
        <f>IFERROR(VLOOKUP(AG145,INSTRUCTION!$I$1:$J$101,2),"")</f>
        <v/>
      </c>
      <c r="AI145" s="15" t="str">
        <f t="shared" si="67"/>
        <v/>
      </c>
      <c r="AJ145" s="15" t="str">
        <f>IF(C145=0,"",TAB!G145)</f>
        <v/>
      </c>
      <c r="AK145" s="15" t="str">
        <f>IFERROR(VLOOKUP(AJ145,INSTRUCTION!$D$2:$E$18,2,FALSE),"")</f>
        <v/>
      </c>
      <c r="AL145" s="15" t="str">
        <f t="shared" si="78"/>
        <v/>
      </c>
      <c r="AM145" s="15" t="str">
        <f>IFERROR(VLOOKUP($G145,TAB!$J:$BB,MATCH($AJ145,TAB!$1:$1,0)-9,FALSE),"")</f>
        <v/>
      </c>
      <c r="AN145" s="15" t="str">
        <f>IF(AM145="AB",IFERROR(VLOOKUP($G145,TAB!$J:$BB,MATCH($AJ145,TAB!$1:$1,0)-8,FALSE),""),"NA")</f>
        <v>NA</v>
      </c>
      <c r="AO145" s="15" t="str">
        <f>IFERROR(VLOOKUP($G145,TAB!$J:$BB,MATCH($AJ145,TAB!$1:$1,0)-7,FALSE),"")</f>
        <v/>
      </c>
      <c r="AP145" s="15" t="str">
        <f>IFERROR(VLOOKUP($G145,TAB!$J:$BB,MATCH($AJ145,TAB!$1:$1,0)-6,FALSE),"")</f>
        <v/>
      </c>
      <c r="AQ145" s="15" t="str">
        <f t="shared" si="79"/>
        <v/>
      </c>
      <c r="AR145" s="14" t="str">
        <f>IFERROR(VLOOKUP(AQ145,INSTRUCTION!$I$1:$J$101,2),"")</f>
        <v/>
      </c>
      <c r="AS145" s="15" t="str">
        <f t="shared" si="68"/>
        <v/>
      </c>
      <c r="AT145" s="15" t="str">
        <f>IF(C145=0,"",TAB!H145)</f>
        <v/>
      </c>
      <c r="AU145" s="15" t="str">
        <f>IFERROR(VLOOKUP(AT145,INSTRUCTION!$D$2:$E$18,2,FALSE),"")</f>
        <v/>
      </c>
      <c r="AV145" s="15" t="str">
        <f t="shared" si="80"/>
        <v/>
      </c>
      <c r="AW145" s="15" t="str">
        <f>IFERROR(VLOOKUP($G145,TAB!$J:$BB,MATCH($AT145,TAB!$1:$1,0)-9,FALSE),"")</f>
        <v/>
      </c>
      <c r="AX145" s="15" t="str">
        <f>IF(AW145="AB",IFERROR(VLOOKUP($G145,TAB!$J:$BB,MATCH($AT145,TAB!$1:$1,0)-8,FALSE),""),"NA")</f>
        <v>NA</v>
      </c>
      <c r="AY145" s="15" t="str">
        <f>IFERROR(VLOOKUP($G145,TAB!$J:$BB,MATCH($AT145,TAB!$1:$1,0)-7,FALSE),"")</f>
        <v/>
      </c>
      <c r="AZ145" s="15" t="str">
        <f>IFERROR(VLOOKUP($G145,TAB!$J:$BB,MATCH($AT145,TAB!$1:$1,0)-6,FALSE),"")</f>
        <v/>
      </c>
      <c r="BA145" s="15" t="str">
        <f t="shared" si="81"/>
        <v/>
      </c>
      <c r="BB145" s="14" t="str">
        <f>IFERROR(VLOOKUP(BA145,INSTRUCTION!$I$1:$J$101,2),"")</f>
        <v/>
      </c>
      <c r="BC145" s="15" t="str">
        <f t="shared" si="69"/>
        <v/>
      </c>
      <c r="BD145" s="15" t="str">
        <f>IF(C145=0,"",TAB!I145)</f>
        <v/>
      </c>
      <c r="BE145" s="15" t="str">
        <f>IFERROR(VLOOKUP(BD145,INSTRUCTION!$D$2:$E$18,2,FALSE),"")</f>
        <v/>
      </c>
      <c r="BF145" s="15" t="str">
        <f t="shared" si="82"/>
        <v/>
      </c>
      <c r="BG145" s="15" t="str">
        <f>IFERROR(VLOOKUP($G145,TAB!$J:$BB,MATCH($BD145,TAB!$1:$1,0)-9,FALSE),"")</f>
        <v/>
      </c>
      <c r="BH145" s="15" t="str">
        <f>IF(BG145="AB",IFERROR(VLOOKUP($G145,TAB!$J:$BB,MATCH($BD145,TAB!$1:$1,0)-8,FALSE),""),"NA")</f>
        <v>NA</v>
      </c>
      <c r="BI145" s="15" t="str">
        <f>IFERROR(VLOOKUP($G145,TAB!$J:$BB,MATCH($BD145,TAB!$1:$1,0)-7,FALSE),"")</f>
        <v/>
      </c>
      <c r="BJ145" s="15" t="str">
        <f>IFERROR(VLOOKUP($G145,TAB!$J:$BB,MATCH($BD145,TAB!$1:$1,0)-6,FALSE),"")</f>
        <v/>
      </c>
      <c r="BK145" s="15" t="str">
        <f t="shared" si="83"/>
        <v/>
      </c>
      <c r="BL145" s="14" t="str">
        <f>IFERROR(VLOOKUP(BK145,INSTRUCTION!$I$1:$J$101,2),"")</f>
        <v/>
      </c>
      <c r="BM145" s="15" t="str">
        <f t="shared" si="70"/>
        <v/>
      </c>
      <c r="BN145" s="15" t="str">
        <f t="shared" si="84"/>
        <v/>
      </c>
      <c r="BO145" s="15" t="str">
        <f>IFERROR(SUMPRODUCT(LARGE((J145,S145,AC145,AM145,AW145,BG145),{1,2,3,4,5})),"")</f>
        <v/>
      </c>
      <c r="BP145" s="15" t="str">
        <f>IFERROR(SUMPRODUCT(LARGE((K145,U145,AE145,AO145,AY145,BI145),{1,2,3,4,5})),"")</f>
        <v/>
      </c>
      <c r="BQ145" s="15" t="str">
        <f>IF(BP145=0,"N.A.",IFERROR(SUMPRODUCT(LARGE((N145,W145,AG145,AQ145,BA145,BK145),{1,2,3,4,5})),""))</f>
        <v/>
      </c>
      <c r="BR145" s="15" t="str">
        <f t="shared" si="85"/>
        <v/>
      </c>
      <c r="BS145" s="15" t="str">
        <f t="shared" si="86"/>
        <v/>
      </c>
      <c r="BT145" s="15" t="str">
        <f t="shared" si="87"/>
        <v>N.A.</v>
      </c>
      <c r="BU145" s="15" t="str">
        <f t="shared" si="88"/>
        <v>N.A.</v>
      </c>
      <c r="BV145" s="15" t="str">
        <f t="shared" si="89"/>
        <v>N.A.</v>
      </c>
      <c r="BW145" s="34" t="str">
        <f t="shared" si="90"/>
        <v>N.A.</v>
      </c>
      <c r="BX145" s="15" t="str">
        <f t="shared" si="91"/>
        <v>N.A.</v>
      </c>
      <c r="BY145" s="15" t="str">
        <f t="shared" si="92"/>
        <v>N.A.</v>
      </c>
      <c r="BZ145" s="15" t="str">
        <f t="shared" si="95"/>
        <v>FAILED</v>
      </c>
      <c r="CA145" s="20" t="str">
        <f t="shared" si="93"/>
        <v/>
      </c>
      <c r="CB145" s="16">
        <f t="shared" si="94"/>
        <v>0</v>
      </c>
    </row>
    <row r="146" spans="1:80" x14ac:dyDescent="0.3">
      <c r="A146" s="49">
        <v>144</v>
      </c>
      <c r="B146" s="15">
        <f>TAB!A146</f>
        <v>0</v>
      </c>
      <c r="C146" s="15">
        <f>TAB!B146</f>
        <v>0</v>
      </c>
      <c r="D146" s="14" t="str">
        <f>IF(C146=0,"",TAB!C146)</f>
        <v/>
      </c>
      <c r="E146" s="14" t="str">
        <f>IF(C146=0,"",TAB!D146)</f>
        <v/>
      </c>
      <c r="F146" s="36" t="str">
        <f>IF(C146=0,"",TAB!E146)</f>
        <v/>
      </c>
      <c r="G146" s="14" t="str">
        <f>IF(C146=0,"",TAB!J146)</f>
        <v/>
      </c>
      <c r="H146" s="15" t="str">
        <f t="shared" si="71"/>
        <v/>
      </c>
      <c r="I146" s="15" t="str">
        <f t="shared" si="96"/>
        <v/>
      </c>
      <c r="J146" s="15" t="str">
        <f>IFERROR(VLOOKUP($G146,TAB!$J:$BB,2,FALSE),"")</f>
        <v/>
      </c>
      <c r="K146" s="15" t="str">
        <f>IF(J146="AB",IFERROR(VLOOKUP($G146,TAB!$J:$BB,3,FALSE),""),"NA")</f>
        <v>NA</v>
      </c>
      <c r="L146" s="15" t="str">
        <f>IFERROR(VLOOKUP($G146,TAB!$J:$BB,4,FALSE),"")</f>
        <v/>
      </c>
      <c r="M146" s="15" t="str">
        <f>IFERROR(VLOOKUP($G146,TAB!$J:$BB,5,FALSE),"")</f>
        <v/>
      </c>
      <c r="N146" s="15" t="str">
        <f t="shared" si="72"/>
        <v/>
      </c>
      <c r="O146" s="14" t="str">
        <f>IFERROR(VLOOKUP(N146,INSTRUCTION!$I$1:$J$101,2),"")</f>
        <v/>
      </c>
      <c r="P146" s="15" t="str">
        <f t="shared" si="65"/>
        <v/>
      </c>
      <c r="Q146" s="15" t="str">
        <f t="shared" si="73"/>
        <v/>
      </c>
      <c r="R146" s="15" t="str">
        <f t="shared" si="74"/>
        <v/>
      </c>
      <c r="S146" s="15" t="str">
        <f>IFERROR(VLOOKUP($G146,TAB!$J:$BB,6,FALSE),"")</f>
        <v/>
      </c>
      <c r="T146" s="15" t="str">
        <f>IF(S146="AB",IFERROR(VLOOKUP($G146,TAB!$J:$BB,7,FALSE),""),"NA")</f>
        <v>NA</v>
      </c>
      <c r="U146" s="15" t="str">
        <f>IFERROR(VLOOKUP($G146,TAB!$J:$BB,8,FALSE),"")</f>
        <v/>
      </c>
      <c r="V146" s="15" t="str">
        <f>IFERROR(VLOOKUP($G146,TAB!$J:$BB,9,FALSE),"")</f>
        <v/>
      </c>
      <c r="W146" s="15" t="str">
        <f t="shared" si="75"/>
        <v/>
      </c>
      <c r="X146" s="14" t="str">
        <f>IFERROR(VLOOKUP(W146,INSTRUCTION!$I$1:$J$101,2),"")</f>
        <v/>
      </c>
      <c r="Y146" s="15" t="str">
        <f t="shared" si="66"/>
        <v/>
      </c>
      <c r="Z146" s="14" t="str">
        <f>IF(C146=0,"",TAB!F146)</f>
        <v/>
      </c>
      <c r="AA146" s="15" t="str">
        <f>IFERROR(VLOOKUP(Z146,INSTRUCTION!$D$2:$E$18,2,FALSE),"")</f>
        <v/>
      </c>
      <c r="AB146" s="15" t="str">
        <f t="shared" si="76"/>
        <v/>
      </c>
      <c r="AC146" s="15" t="str">
        <f>IFERROR(VLOOKUP($G146,TAB!$J:$BB,MATCH($Z146,TAB!$1:$1,0)-9,FALSE),"")</f>
        <v/>
      </c>
      <c r="AD146" s="15" t="str">
        <f>IF(AC146="AB",IFERROR(VLOOKUP($G146,TAB!$J:$BB,MATCH($Z146,TAB!$1:$1,0)-8,FALSE),""),"NA")</f>
        <v>NA</v>
      </c>
      <c r="AE146" s="15" t="str">
        <f>IFERROR(VLOOKUP($G146,TAB!$J:$BB,MATCH($Z146,TAB!$1:$1,0)-7,FALSE),"")</f>
        <v/>
      </c>
      <c r="AF146" s="15" t="str">
        <f>IFERROR(VLOOKUP($G146,TAB!$J:$BB,MATCH($Z146,TAB!$1:$1,0)-6,FALSE),"")</f>
        <v/>
      </c>
      <c r="AG146" s="15" t="str">
        <f t="shared" si="77"/>
        <v/>
      </c>
      <c r="AH146" s="14" t="str">
        <f>IFERROR(VLOOKUP(AG146,INSTRUCTION!$I$1:$J$101,2),"")</f>
        <v/>
      </c>
      <c r="AI146" s="15" t="str">
        <f t="shared" si="67"/>
        <v/>
      </c>
      <c r="AJ146" s="15" t="str">
        <f>IF(C146=0,"",TAB!G146)</f>
        <v/>
      </c>
      <c r="AK146" s="15" t="str">
        <f>IFERROR(VLOOKUP(AJ146,INSTRUCTION!$D$2:$E$18,2,FALSE),"")</f>
        <v/>
      </c>
      <c r="AL146" s="15" t="str">
        <f t="shared" si="78"/>
        <v/>
      </c>
      <c r="AM146" s="15" t="str">
        <f>IFERROR(VLOOKUP($G146,TAB!$J:$BB,MATCH($AJ146,TAB!$1:$1,0)-9,FALSE),"")</f>
        <v/>
      </c>
      <c r="AN146" s="15" t="str">
        <f>IF(AM146="AB",IFERROR(VLOOKUP($G146,TAB!$J:$BB,MATCH($AJ146,TAB!$1:$1,0)-8,FALSE),""),"NA")</f>
        <v>NA</v>
      </c>
      <c r="AO146" s="15" t="str">
        <f>IFERROR(VLOOKUP($G146,TAB!$J:$BB,MATCH($AJ146,TAB!$1:$1,0)-7,FALSE),"")</f>
        <v/>
      </c>
      <c r="AP146" s="15" t="str">
        <f>IFERROR(VLOOKUP($G146,TAB!$J:$BB,MATCH($AJ146,TAB!$1:$1,0)-6,FALSE),"")</f>
        <v/>
      </c>
      <c r="AQ146" s="15" t="str">
        <f t="shared" si="79"/>
        <v/>
      </c>
      <c r="AR146" s="14" t="str">
        <f>IFERROR(VLOOKUP(AQ146,INSTRUCTION!$I$1:$J$101,2),"")</f>
        <v/>
      </c>
      <c r="AS146" s="15" t="str">
        <f t="shared" si="68"/>
        <v/>
      </c>
      <c r="AT146" s="15" t="str">
        <f>IF(C146=0,"",TAB!H146)</f>
        <v/>
      </c>
      <c r="AU146" s="15" t="str">
        <f>IFERROR(VLOOKUP(AT146,INSTRUCTION!$D$2:$E$18,2,FALSE),"")</f>
        <v/>
      </c>
      <c r="AV146" s="15" t="str">
        <f t="shared" si="80"/>
        <v/>
      </c>
      <c r="AW146" s="15" t="str">
        <f>IFERROR(VLOOKUP($G146,TAB!$J:$BB,MATCH($AT146,TAB!$1:$1,0)-9,FALSE),"")</f>
        <v/>
      </c>
      <c r="AX146" s="15" t="str">
        <f>IF(AW146="AB",IFERROR(VLOOKUP($G146,TAB!$J:$BB,MATCH($AT146,TAB!$1:$1,0)-8,FALSE),""),"NA")</f>
        <v>NA</v>
      </c>
      <c r="AY146" s="15" t="str">
        <f>IFERROR(VLOOKUP($G146,TAB!$J:$BB,MATCH($AT146,TAB!$1:$1,0)-7,FALSE),"")</f>
        <v/>
      </c>
      <c r="AZ146" s="15" t="str">
        <f>IFERROR(VLOOKUP($G146,TAB!$J:$BB,MATCH($AT146,TAB!$1:$1,0)-6,FALSE),"")</f>
        <v/>
      </c>
      <c r="BA146" s="15" t="str">
        <f t="shared" si="81"/>
        <v/>
      </c>
      <c r="BB146" s="14" t="str">
        <f>IFERROR(VLOOKUP(BA146,INSTRUCTION!$I$1:$J$101,2),"")</f>
        <v/>
      </c>
      <c r="BC146" s="15" t="str">
        <f t="shared" si="69"/>
        <v/>
      </c>
      <c r="BD146" s="15" t="str">
        <f>IF(C146=0,"",TAB!I146)</f>
        <v/>
      </c>
      <c r="BE146" s="15" t="str">
        <f>IFERROR(VLOOKUP(BD146,INSTRUCTION!$D$2:$E$18,2,FALSE),"")</f>
        <v/>
      </c>
      <c r="BF146" s="15" t="str">
        <f t="shared" si="82"/>
        <v/>
      </c>
      <c r="BG146" s="15" t="str">
        <f>IFERROR(VLOOKUP($G146,TAB!$J:$BB,MATCH($BD146,TAB!$1:$1,0)-9,FALSE),"")</f>
        <v/>
      </c>
      <c r="BH146" s="15" t="str">
        <f>IF(BG146="AB",IFERROR(VLOOKUP($G146,TAB!$J:$BB,MATCH($BD146,TAB!$1:$1,0)-8,FALSE),""),"NA")</f>
        <v>NA</v>
      </c>
      <c r="BI146" s="15" t="str">
        <f>IFERROR(VLOOKUP($G146,TAB!$J:$BB,MATCH($BD146,TAB!$1:$1,0)-7,FALSE),"")</f>
        <v/>
      </c>
      <c r="BJ146" s="15" t="str">
        <f>IFERROR(VLOOKUP($G146,TAB!$J:$BB,MATCH($BD146,TAB!$1:$1,0)-6,FALSE),"")</f>
        <v/>
      </c>
      <c r="BK146" s="15" t="str">
        <f t="shared" si="83"/>
        <v/>
      </c>
      <c r="BL146" s="14" t="str">
        <f>IFERROR(VLOOKUP(BK146,INSTRUCTION!$I$1:$J$101,2),"")</f>
        <v/>
      </c>
      <c r="BM146" s="15" t="str">
        <f t="shared" si="70"/>
        <v/>
      </c>
      <c r="BN146" s="15" t="str">
        <f t="shared" si="84"/>
        <v/>
      </c>
      <c r="BO146" s="15" t="str">
        <f>IFERROR(SUMPRODUCT(LARGE((J146,S146,AC146,AM146,AW146,BG146),{1,2,3,4,5})),"")</f>
        <v/>
      </c>
      <c r="BP146" s="15" t="str">
        <f>IFERROR(SUMPRODUCT(LARGE((K146,U146,AE146,AO146,AY146,BI146),{1,2,3,4,5})),"")</f>
        <v/>
      </c>
      <c r="BQ146" s="15" t="str">
        <f>IF(BP146=0,"N.A.",IFERROR(SUMPRODUCT(LARGE((N146,W146,AG146,AQ146,BA146,BK146),{1,2,3,4,5})),""))</f>
        <v/>
      </c>
      <c r="BR146" s="15" t="str">
        <f t="shared" si="85"/>
        <v/>
      </c>
      <c r="BS146" s="15" t="str">
        <f t="shared" si="86"/>
        <v/>
      </c>
      <c r="BT146" s="15" t="str">
        <f t="shared" si="87"/>
        <v>N.A.</v>
      </c>
      <c r="BU146" s="15" t="str">
        <f t="shared" si="88"/>
        <v>N.A.</v>
      </c>
      <c r="BV146" s="15" t="str">
        <f t="shared" si="89"/>
        <v>N.A.</v>
      </c>
      <c r="BW146" s="34" t="str">
        <f t="shared" si="90"/>
        <v>N.A.</v>
      </c>
      <c r="BX146" s="15" t="str">
        <f t="shared" si="91"/>
        <v>N.A.</v>
      </c>
      <c r="BY146" s="15" t="str">
        <f t="shared" si="92"/>
        <v>N.A.</v>
      </c>
      <c r="BZ146" s="15" t="str">
        <f t="shared" si="95"/>
        <v>FAILED</v>
      </c>
      <c r="CA146" s="20" t="str">
        <f t="shared" si="93"/>
        <v/>
      </c>
      <c r="CB146" s="16">
        <f t="shared" si="94"/>
        <v>0</v>
      </c>
    </row>
    <row r="147" spans="1:80" x14ac:dyDescent="0.3">
      <c r="A147" s="49">
        <v>145</v>
      </c>
      <c r="B147" s="15">
        <f>TAB!A147</f>
        <v>0</v>
      </c>
      <c r="C147" s="15">
        <f>TAB!B147</f>
        <v>0</v>
      </c>
      <c r="D147" s="14" t="str">
        <f>IF(C147=0,"",TAB!C147)</f>
        <v/>
      </c>
      <c r="E147" s="14" t="str">
        <f>IF(C147=0,"",TAB!D147)</f>
        <v/>
      </c>
      <c r="F147" s="36" t="str">
        <f>IF(C147=0,"",TAB!E147)</f>
        <v/>
      </c>
      <c r="G147" s="14" t="str">
        <f>IF(C147=0,"",TAB!J147)</f>
        <v/>
      </c>
      <c r="H147" s="15" t="str">
        <f t="shared" si="71"/>
        <v/>
      </c>
      <c r="I147" s="15" t="str">
        <f t="shared" si="96"/>
        <v/>
      </c>
      <c r="J147" s="15" t="str">
        <f>IFERROR(VLOOKUP($G147,TAB!$J:$BB,2,FALSE),"")</f>
        <v/>
      </c>
      <c r="K147" s="15" t="str">
        <f>IF(J147="AB",IFERROR(VLOOKUP($G147,TAB!$J:$BB,3,FALSE),""),"NA")</f>
        <v>NA</v>
      </c>
      <c r="L147" s="15" t="str">
        <f>IFERROR(VLOOKUP($G147,TAB!$J:$BB,4,FALSE),"")</f>
        <v/>
      </c>
      <c r="M147" s="15" t="str">
        <f>IFERROR(VLOOKUP($G147,TAB!$J:$BB,5,FALSE),"")</f>
        <v/>
      </c>
      <c r="N147" s="15" t="str">
        <f t="shared" si="72"/>
        <v/>
      </c>
      <c r="O147" s="14" t="str">
        <f>IFERROR(VLOOKUP(N147,INSTRUCTION!$I$1:$J$101,2),"")</f>
        <v/>
      </c>
      <c r="P147" s="15" t="str">
        <f t="shared" si="65"/>
        <v/>
      </c>
      <c r="Q147" s="15" t="str">
        <f t="shared" si="73"/>
        <v/>
      </c>
      <c r="R147" s="15" t="str">
        <f t="shared" si="74"/>
        <v/>
      </c>
      <c r="S147" s="15" t="str">
        <f>IFERROR(VLOOKUP($G147,TAB!$J:$BB,6,FALSE),"")</f>
        <v/>
      </c>
      <c r="T147" s="15" t="str">
        <f>IF(S147="AB",IFERROR(VLOOKUP($G147,TAB!$J:$BB,7,FALSE),""),"NA")</f>
        <v>NA</v>
      </c>
      <c r="U147" s="15" t="str">
        <f>IFERROR(VLOOKUP($G147,TAB!$J:$BB,8,FALSE),"")</f>
        <v/>
      </c>
      <c r="V147" s="15" t="str">
        <f>IFERROR(VLOOKUP($G147,TAB!$J:$BB,9,FALSE),"")</f>
        <v/>
      </c>
      <c r="W147" s="15" t="str">
        <f t="shared" si="75"/>
        <v/>
      </c>
      <c r="X147" s="14" t="str">
        <f>IFERROR(VLOOKUP(W147,INSTRUCTION!$I$1:$J$101,2),"")</f>
        <v/>
      </c>
      <c r="Y147" s="15" t="str">
        <f t="shared" si="66"/>
        <v/>
      </c>
      <c r="Z147" s="14" t="str">
        <f>IF(C147=0,"",TAB!F147)</f>
        <v/>
      </c>
      <c r="AA147" s="15" t="str">
        <f>IFERROR(VLOOKUP(Z147,INSTRUCTION!$D$2:$E$18,2,FALSE),"")</f>
        <v/>
      </c>
      <c r="AB147" s="15" t="str">
        <f t="shared" si="76"/>
        <v/>
      </c>
      <c r="AC147" s="15" t="str">
        <f>IFERROR(VLOOKUP($G147,TAB!$J:$BB,MATCH($Z147,TAB!$1:$1,0)-9,FALSE),"")</f>
        <v/>
      </c>
      <c r="AD147" s="15" t="str">
        <f>IF(AC147="AB",IFERROR(VLOOKUP($G147,TAB!$J:$BB,MATCH($Z147,TAB!$1:$1,0)-8,FALSE),""),"NA")</f>
        <v>NA</v>
      </c>
      <c r="AE147" s="15" t="str">
        <f>IFERROR(VLOOKUP($G147,TAB!$J:$BB,MATCH($Z147,TAB!$1:$1,0)-7,FALSE),"")</f>
        <v/>
      </c>
      <c r="AF147" s="15" t="str">
        <f>IFERROR(VLOOKUP($G147,TAB!$J:$BB,MATCH($Z147,TAB!$1:$1,0)-6,FALSE),"")</f>
        <v/>
      </c>
      <c r="AG147" s="15" t="str">
        <f t="shared" si="77"/>
        <v/>
      </c>
      <c r="AH147" s="14" t="str">
        <f>IFERROR(VLOOKUP(AG147,INSTRUCTION!$I$1:$J$101,2),"")</f>
        <v/>
      </c>
      <c r="AI147" s="15" t="str">
        <f t="shared" si="67"/>
        <v/>
      </c>
      <c r="AJ147" s="15" t="str">
        <f>IF(C147=0,"",TAB!G147)</f>
        <v/>
      </c>
      <c r="AK147" s="15" t="str">
        <f>IFERROR(VLOOKUP(AJ147,INSTRUCTION!$D$2:$E$18,2,FALSE),"")</f>
        <v/>
      </c>
      <c r="AL147" s="15" t="str">
        <f t="shared" si="78"/>
        <v/>
      </c>
      <c r="AM147" s="15" t="str">
        <f>IFERROR(VLOOKUP($G147,TAB!$J:$BB,MATCH($AJ147,TAB!$1:$1,0)-9,FALSE),"")</f>
        <v/>
      </c>
      <c r="AN147" s="15" t="str">
        <f>IF(AM147="AB",IFERROR(VLOOKUP($G147,TAB!$J:$BB,MATCH($AJ147,TAB!$1:$1,0)-8,FALSE),""),"NA")</f>
        <v>NA</v>
      </c>
      <c r="AO147" s="15" t="str">
        <f>IFERROR(VLOOKUP($G147,TAB!$J:$BB,MATCH($AJ147,TAB!$1:$1,0)-7,FALSE),"")</f>
        <v/>
      </c>
      <c r="AP147" s="15" t="str">
        <f>IFERROR(VLOOKUP($G147,TAB!$J:$BB,MATCH($AJ147,TAB!$1:$1,0)-6,FALSE),"")</f>
        <v/>
      </c>
      <c r="AQ147" s="15" t="str">
        <f t="shared" si="79"/>
        <v/>
      </c>
      <c r="AR147" s="14" t="str">
        <f>IFERROR(VLOOKUP(AQ147,INSTRUCTION!$I$1:$J$101,2),"")</f>
        <v/>
      </c>
      <c r="AS147" s="15" t="str">
        <f t="shared" si="68"/>
        <v/>
      </c>
      <c r="AT147" s="15" t="str">
        <f>IF(C147=0,"",TAB!H147)</f>
        <v/>
      </c>
      <c r="AU147" s="15" t="str">
        <f>IFERROR(VLOOKUP(AT147,INSTRUCTION!$D$2:$E$18,2,FALSE),"")</f>
        <v/>
      </c>
      <c r="AV147" s="15" t="str">
        <f t="shared" si="80"/>
        <v/>
      </c>
      <c r="AW147" s="15" t="str">
        <f>IFERROR(VLOOKUP($G147,TAB!$J:$BB,MATCH($AT147,TAB!$1:$1,0)-9,FALSE),"")</f>
        <v/>
      </c>
      <c r="AX147" s="15" t="str">
        <f>IF(AW147="AB",IFERROR(VLOOKUP($G147,TAB!$J:$BB,MATCH($AT147,TAB!$1:$1,0)-8,FALSE),""),"NA")</f>
        <v>NA</v>
      </c>
      <c r="AY147" s="15" t="str">
        <f>IFERROR(VLOOKUP($G147,TAB!$J:$BB,MATCH($AT147,TAB!$1:$1,0)-7,FALSE),"")</f>
        <v/>
      </c>
      <c r="AZ147" s="15" t="str">
        <f>IFERROR(VLOOKUP($G147,TAB!$J:$BB,MATCH($AT147,TAB!$1:$1,0)-6,FALSE),"")</f>
        <v/>
      </c>
      <c r="BA147" s="15" t="str">
        <f t="shared" si="81"/>
        <v/>
      </c>
      <c r="BB147" s="14" t="str">
        <f>IFERROR(VLOOKUP(BA147,INSTRUCTION!$I$1:$J$101,2),"")</f>
        <v/>
      </c>
      <c r="BC147" s="15" t="str">
        <f t="shared" si="69"/>
        <v/>
      </c>
      <c r="BD147" s="15" t="str">
        <f>IF(C147=0,"",TAB!I147)</f>
        <v/>
      </c>
      <c r="BE147" s="15" t="str">
        <f>IFERROR(VLOOKUP(BD147,INSTRUCTION!$D$2:$E$18,2,FALSE),"")</f>
        <v/>
      </c>
      <c r="BF147" s="15" t="str">
        <f t="shared" si="82"/>
        <v/>
      </c>
      <c r="BG147" s="15" t="str">
        <f>IFERROR(VLOOKUP($G147,TAB!$J:$BB,MATCH($BD147,TAB!$1:$1,0)-9,FALSE),"")</f>
        <v/>
      </c>
      <c r="BH147" s="15" t="str">
        <f>IF(BG147="AB",IFERROR(VLOOKUP($G147,TAB!$J:$BB,MATCH($BD147,TAB!$1:$1,0)-8,FALSE),""),"NA")</f>
        <v>NA</v>
      </c>
      <c r="BI147" s="15" t="str">
        <f>IFERROR(VLOOKUP($G147,TAB!$J:$BB,MATCH($BD147,TAB!$1:$1,0)-7,FALSE),"")</f>
        <v/>
      </c>
      <c r="BJ147" s="15" t="str">
        <f>IFERROR(VLOOKUP($G147,TAB!$J:$BB,MATCH($BD147,TAB!$1:$1,0)-6,FALSE),"")</f>
        <v/>
      </c>
      <c r="BK147" s="15" t="str">
        <f t="shared" si="83"/>
        <v/>
      </c>
      <c r="BL147" s="14" t="str">
        <f>IFERROR(VLOOKUP(BK147,INSTRUCTION!$I$1:$J$101,2),"")</f>
        <v/>
      </c>
      <c r="BM147" s="15" t="str">
        <f t="shared" si="70"/>
        <v/>
      </c>
      <c r="BN147" s="15" t="str">
        <f t="shared" si="84"/>
        <v/>
      </c>
      <c r="BO147" s="15" t="str">
        <f>IFERROR(SUMPRODUCT(LARGE((J147,S147,AC147,AM147,AW147,BG147),{1,2,3,4,5})),"")</f>
        <v/>
      </c>
      <c r="BP147" s="15" t="str">
        <f>IFERROR(SUMPRODUCT(LARGE((K147,U147,AE147,AO147,AY147,BI147),{1,2,3,4,5})),"")</f>
        <v/>
      </c>
      <c r="BQ147" s="15" t="str">
        <f>IF(BP147=0,"N.A.",IFERROR(SUMPRODUCT(LARGE((N147,W147,AG147,AQ147,BA147,BK147),{1,2,3,4,5})),""))</f>
        <v/>
      </c>
      <c r="BR147" s="15" t="str">
        <f t="shared" si="85"/>
        <v/>
      </c>
      <c r="BS147" s="15" t="str">
        <f t="shared" si="86"/>
        <v/>
      </c>
      <c r="BT147" s="15" t="str">
        <f t="shared" si="87"/>
        <v>N.A.</v>
      </c>
      <c r="BU147" s="15" t="str">
        <f t="shared" si="88"/>
        <v>N.A.</v>
      </c>
      <c r="BV147" s="15" t="str">
        <f t="shared" si="89"/>
        <v>N.A.</v>
      </c>
      <c r="BW147" s="34" t="str">
        <f t="shared" si="90"/>
        <v>N.A.</v>
      </c>
      <c r="BX147" s="15" t="str">
        <f t="shared" si="91"/>
        <v>N.A.</v>
      </c>
      <c r="BY147" s="15" t="str">
        <f t="shared" si="92"/>
        <v>N.A.</v>
      </c>
      <c r="BZ147" s="15" t="str">
        <f t="shared" si="95"/>
        <v>FAILED</v>
      </c>
      <c r="CA147" s="20" t="str">
        <f t="shared" si="93"/>
        <v/>
      </c>
      <c r="CB147" s="16">
        <f t="shared" si="94"/>
        <v>0</v>
      </c>
    </row>
    <row r="148" spans="1:80" x14ac:dyDescent="0.3">
      <c r="A148" s="49">
        <v>146</v>
      </c>
      <c r="B148" s="15">
        <f>TAB!A148</f>
        <v>0</v>
      </c>
      <c r="C148" s="15">
        <f>TAB!B148</f>
        <v>0</v>
      </c>
      <c r="D148" s="14" t="str">
        <f>IF(C148=0,"",TAB!C148)</f>
        <v/>
      </c>
      <c r="E148" s="14" t="str">
        <f>IF(C148=0,"",TAB!D148)</f>
        <v/>
      </c>
      <c r="F148" s="36" t="str">
        <f>IF(C148=0,"",TAB!E148)</f>
        <v/>
      </c>
      <c r="G148" s="14" t="str">
        <f>IF(C148=0,"",TAB!J148)</f>
        <v/>
      </c>
      <c r="H148" s="15" t="str">
        <f t="shared" si="71"/>
        <v/>
      </c>
      <c r="I148" s="15" t="str">
        <f t="shared" si="96"/>
        <v/>
      </c>
      <c r="J148" s="15" t="str">
        <f>IFERROR(VLOOKUP($G148,TAB!$J:$BB,2,FALSE),"")</f>
        <v/>
      </c>
      <c r="K148" s="15" t="str">
        <f>IF(J148="AB",IFERROR(VLOOKUP($G148,TAB!$J:$BB,3,FALSE),""),"NA")</f>
        <v>NA</v>
      </c>
      <c r="L148" s="15" t="str">
        <f>IFERROR(VLOOKUP($G148,TAB!$J:$BB,4,FALSE),"")</f>
        <v/>
      </c>
      <c r="M148" s="15" t="str">
        <f>IFERROR(VLOOKUP($G148,TAB!$J:$BB,5,FALSE),"")</f>
        <v/>
      </c>
      <c r="N148" s="15" t="str">
        <f t="shared" si="72"/>
        <v/>
      </c>
      <c r="O148" s="14" t="str">
        <f>IFERROR(VLOOKUP(N148,INSTRUCTION!$I$1:$J$101,2),"")</f>
        <v/>
      </c>
      <c r="P148" s="15" t="str">
        <f t="shared" si="65"/>
        <v/>
      </c>
      <c r="Q148" s="15" t="str">
        <f t="shared" si="73"/>
        <v/>
      </c>
      <c r="R148" s="15" t="str">
        <f t="shared" si="74"/>
        <v/>
      </c>
      <c r="S148" s="15" t="str">
        <f>IFERROR(VLOOKUP($G148,TAB!$J:$BB,6,FALSE),"")</f>
        <v/>
      </c>
      <c r="T148" s="15" t="str">
        <f>IF(S148="AB",IFERROR(VLOOKUP($G148,TAB!$J:$BB,7,FALSE),""),"NA")</f>
        <v>NA</v>
      </c>
      <c r="U148" s="15" t="str">
        <f>IFERROR(VLOOKUP($G148,TAB!$J:$BB,8,FALSE),"")</f>
        <v/>
      </c>
      <c r="V148" s="15" t="str">
        <f>IFERROR(VLOOKUP($G148,TAB!$J:$BB,9,FALSE),"")</f>
        <v/>
      </c>
      <c r="W148" s="15" t="str">
        <f t="shared" si="75"/>
        <v/>
      </c>
      <c r="X148" s="14" t="str">
        <f>IFERROR(VLOOKUP(W148,INSTRUCTION!$I$1:$J$101,2),"")</f>
        <v/>
      </c>
      <c r="Y148" s="15" t="str">
        <f t="shared" si="66"/>
        <v/>
      </c>
      <c r="Z148" s="14" t="str">
        <f>IF(C148=0,"",TAB!F148)</f>
        <v/>
      </c>
      <c r="AA148" s="15" t="str">
        <f>IFERROR(VLOOKUP(Z148,INSTRUCTION!$D$2:$E$18,2,FALSE),"")</f>
        <v/>
      </c>
      <c r="AB148" s="15" t="str">
        <f t="shared" si="76"/>
        <v/>
      </c>
      <c r="AC148" s="15" t="str">
        <f>IFERROR(VLOOKUP($G148,TAB!$J:$BB,MATCH($Z148,TAB!$1:$1,0)-9,FALSE),"")</f>
        <v/>
      </c>
      <c r="AD148" s="15" t="str">
        <f>IF(AC148="AB",IFERROR(VLOOKUP($G148,TAB!$J:$BB,MATCH($Z148,TAB!$1:$1,0)-8,FALSE),""),"NA")</f>
        <v>NA</v>
      </c>
      <c r="AE148" s="15" t="str">
        <f>IFERROR(VLOOKUP($G148,TAB!$J:$BB,MATCH($Z148,TAB!$1:$1,0)-7,FALSE),"")</f>
        <v/>
      </c>
      <c r="AF148" s="15" t="str">
        <f>IFERROR(VLOOKUP($G148,TAB!$J:$BB,MATCH($Z148,TAB!$1:$1,0)-6,FALSE),"")</f>
        <v/>
      </c>
      <c r="AG148" s="15" t="str">
        <f t="shared" si="77"/>
        <v/>
      </c>
      <c r="AH148" s="14" t="str">
        <f>IFERROR(VLOOKUP(AG148,INSTRUCTION!$I$1:$J$101,2),"")</f>
        <v/>
      </c>
      <c r="AI148" s="15" t="str">
        <f t="shared" si="67"/>
        <v/>
      </c>
      <c r="AJ148" s="15" t="str">
        <f>IF(C148=0,"",TAB!G148)</f>
        <v/>
      </c>
      <c r="AK148" s="15" t="str">
        <f>IFERROR(VLOOKUP(AJ148,INSTRUCTION!$D$2:$E$18,2,FALSE),"")</f>
        <v/>
      </c>
      <c r="AL148" s="15" t="str">
        <f t="shared" si="78"/>
        <v/>
      </c>
      <c r="AM148" s="15" t="str">
        <f>IFERROR(VLOOKUP($G148,TAB!$J:$BB,MATCH($AJ148,TAB!$1:$1,0)-9,FALSE),"")</f>
        <v/>
      </c>
      <c r="AN148" s="15" t="str">
        <f>IF(AM148="AB",IFERROR(VLOOKUP($G148,TAB!$J:$BB,MATCH($AJ148,TAB!$1:$1,0)-8,FALSE),""),"NA")</f>
        <v>NA</v>
      </c>
      <c r="AO148" s="15" t="str">
        <f>IFERROR(VLOOKUP($G148,TAB!$J:$BB,MATCH($AJ148,TAB!$1:$1,0)-7,FALSE),"")</f>
        <v/>
      </c>
      <c r="AP148" s="15" t="str">
        <f>IFERROR(VLOOKUP($G148,TAB!$J:$BB,MATCH($AJ148,TAB!$1:$1,0)-6,FALSE),"")</f>
        <v/>
      </c>
      <c r="AQ148" s="15" t="str">
        <f t="shared" si="79"/>
        <v/>
      </c>
      <c r="AR148" s="14" t="str">
        <f>IFERROR(VLOOKUP(AQ148,INSTRUCTION!$I$1:$J$101,2),"")</f>
        <v/>
      </c>
      <c r="AS148" s="15" t="str">
        <f t="shared" si="68"/>
        <v/>
      </c>
      <c r="AT148" s="15" t="str">
        <f>IF(C148=0,"",TAB!H148)</f>
        <v/>
      </c>
      <c r="AU148" s="15" t="str">
        <f>IFERROR(VLOOKUP(AT148,INSTRUCTION!$D$2:$E$18,2,FALSE),"")</f>
        <v/>
      </c>
      <c r="AV148" s="15" t="str">
        <f t="shared" si="80"/>
        <v/>
      </c>
      <c r="AW148" s="15" t="str">
        <f>IFERROR(VLOOKUP($G148,TAB!$J:$BB,MATCH($AT148,TAB!$1:$1,0)-9,FALSE),"")</f>
        <v/>
      </c>
      <c r="AX148" s="15" t="str">
        <f>IF(AW148="AB",IFERROR(VLOOKUP($G148,TAB!$J:$BB,MATCH($AT148,TAB!$1:$1,0)-8,FALSE),""),"NA")</f>
        <v>NA</v>
      </c>
      <c r="AY148" s="15" t="str">
        <f>IFERROR(VLOOKUP($G148,TAB!$J:$BB,MATCH($AT148,TAB!$1:$1,0)-7,FALSE),"")</f>
        <v/>
      </c>
      <c r="AZ148" s="15" t="str">
        <f>IFERROR(VLOOKUP($G148,TAB!$J:$BB,MATCH($AT148,TAB!$1:$1,0)-6,FALSE),"")</f>
        <v/>
      </c>
      <c r="BA148" s="15" t="str">
        <f t="shared" si="81"/>
        <v/>
      </c>
      <c r="BB148" s="14" t="str">
        <f>IFERROR(VLOOKUP(BA148,INSTRUCTION!$I$1:$J$101,2),"")</f>
        <v/>
      </c>
      <c r="BC148" s="15" t="str">
        <f t="shared" si="69"/>
        <v/>
      </c>
      <c r="BD148" s="15" t="str">
        <f>IF(C148=0,"",TAB!I148)</f>
        <v/>
      </c>
      <c r="BE148" s="15" t="str">
        <f>IFERROR(VLOOKUP(BD148,INSTRUCTION!$D$2:$E$18,2,FALSE),"")</f>
        <v/>
      </c>
      <c r="BF148" s="15" t="str">
        <f t="shared" si="82"/>
        <v/>
      </c>
      <c r="BG148" s="15" t="str">
        <f>IFERROR(VLOOKUP($G148,TAB!$J:$BB,MATCH($BD148,TAB!$1:$1,0)-9,FALSE),"")</f>
        <v/>
      </c>
      <c r="BH148" s="15" t="str">
        <f>IF(BG148="AB",IFERROR(VLOOKUP($G148,TAB!$J:$BB,MATCH($BD148,TAB!$1:$1,0)-8,FALSE),""),"NA")</f>
        <v>NA</v>
      </c>
      <c r="BI148" s="15" t="str">
        <f>IFERROR(VLOOKUP($G148,TAB!$J:$BB,MATCH($BD148,TAB!$1:$1,0)-7,FALSE),"")</f>
        <v/>
      </c>
      <c r="BJ148" s="15" t="str">
        <f>IFERROR(VLOOKUP($G148,TAB!$J:$BB,MATCH($BD148,TAB!$1:$1,0)-6,FALSE),"")</f>
        <v/>
      </c>
      <c r="BK148" s="15" t="str">
        <f t="shared" si="83"/>
        <v/>
      </c>
      <c r="BL148" s="14" t="str">
        <f>IFERROR(VLOOKUP(BK148,INSTRUCTION!$I$1:$J$101,2),"")</f>
        <v/>
      </c>
      <c r="BM148" s="15" t="str">
        <f t="shared" si="70"/>
        <v/>
      </c>
      <c r="BN148" s="15" t="str">
        <f t="shared" si="84"/>
        <v/>
      </c>
      <c r="BO148" s="15" t="str">
        <f>IFERROR(SUMPRODUCT(LARGE((J148,S148,AC148,AM148,AW148,BG148),{1,2,3,4,5})),"")</f>
        <v/>
      </c>
      <c r="BP148" s="15" t="str">
        <f>IFERROR(SUMPRODUCT(LARGE((K148,U148,AE148,AO148,AY148,BI148),{1,2,3,4,5})),"")</f>
        <v/>
      </c>
      <c r="BQ148" s="15" t="str">
        <f>IF(BP148=0,"N.A.",IFERROR(SUMPRODUCT(LARGE((N148,W148,AG148,AQ148,BA148,BK148),{1,2,3,4,5})),""))</f>
        <v/>
      </c>
      <c r="BR148" s="15" t="str">
        <f t="shared" si="85"/>
        <v/>
      </c>
      <c r="BS148" s="15" t="str">
        <f t="shared" si="86"/>
        <v/>
      </c>
      <c r="BT148" s="15" t="str">
        <f t="shared" si="87"/>
        <v>N.A.</v>
      </c>
      <c r="BU148" s="15" t="str">
        <f t="shared" si="88"/>
        <v>N.A.</v>
      </c>
      <c r="BV148" s="15" t="str">
        <f t="shared" si="89"/>
        <v>N.A.</v>
      </c>
      <c r="BW148" s="34" t="str">
        <f t="shared" si="90"/>
        <v>N.A.</v>
      </c>
      <c r="BX148" s="15" t="str">
        <f t="shared" si="91"/>
        <v>N.A.</v>
      </c>
      <c r="BY148" s="15" t="str">
        <f t="shared" si="92"/>
        <v>N.A.</v>
      </c>
      <c r="BZ148" s="15" t="str">
        <f t="shared" si="95"/>
        <v>FAILED</v>
      </c>
      <c r="CA148" s="20" t="str">
        <f t="shared" si="93"/>
        <v/>
      </c>
      <c r="CB148" s="16">
        <f t="shared" si="94"/>
        <v>0</v>
      </c>
    </row>
    <row r="149" spans="1:80" x14ac:dyDescent="0.3">
      <c r="A149" s="49">
        <v>147</v>
      </c>
      <c r="B149" s="15">
        <f>TAB!A149</f>
        <v>0</v>
      </c>
      <c r="C149" s="15">
        <f>TAB!B149</f>
        <v>0</v>
      </c>
      <c r="D149" s="14" t="str">
        <f>IF(C149=0,"",TAB!C149)</f>
        <v/>
      </c>
      <c r="E149" s="14" t="str">
        <f>IF(C149=0,"",TAB!D149)</f>
        <v/>
      </c>
      <c r="F149" s="36" t="str">
        <f>IF(C149=0,"",TAB!E149)</f>
        <v/>
      </c>
      <c r="G149" s="14" t="str">
        <f>IF(C149=0,"",TAB!J149)</f>
        <v/>
      </c>
      <c r="H149" s="15" t="str">
        <f t="shared" si="71"/>
        <v/>
      </c>
      <c r="I149" s="15" t="str">
        <f t="shared" si="96"/>
        <v/>
      </c>
      <c r="J149" s="15" t="str">
        <f>IFERROR(VLOOKUP($G149,TAB!$J:$BB,2,FALSE),"")</f>
        <v/>
      </c>
      <c r="K149" s="15" t="str">
        <f>IF(J149="AB",IFERROR(VLOOKUP($G149,TAB!$J:$BB,3,FALSE),""),"NA")</f>
        <v>NA</v>
      </c>
      <c r="L149" s="15" t="str">
        <f>IFERROR(VLOOKUP($G149,TAB!$J:$BB,4,FALSE),"")</f>
        <v/>
      </c>
      <c r="M149" s="15" t="str">
        <f>IFERROR(VLOOKUP($G149,TAB!$J:$BB,5,FALSE),"")</f>
        <v/>
      </c>
      <c r="N149" s="15" t="str">
        <f t="shared" si="72"/>
        <v/>
      </c>
      <c r="O149" s="14" t="str">
        <f>IFERROR(VLOOKUP(N149,INSTRUCTION!$I$1:$J$101,2),"")</f>
        <v/>
      </c>
      <c r="P149" s="15" t="str">
        <f t="shared" si="65"/>
        <v/>
      </c>
      <c r="Q149" s="15" t="str">
        <f t="shared" si="73"/>
        <v/>
      </c>
      <c r="R149" s="15" t="str">
        <f t="shared" si="74"/>
        <v/>
      </c>
      <c r="S149" s="15" t="str">
        <f>IFERROR(VLOOKUP($G149,TAB!$J:$BB,6,FALSE),"")</f>
        <v/>
      </c>
      <c r="T149" s="15" t="str">
        <f>IF(S149="AB",IFERROR(VLOOKUP($G149,TAB!$J:$BB,7,FALSE),""),"NA")</f>
        <v>NA</v>
      </c>
      <c r="U149" s="15" t="str">
        <f>IFERROR(VLOOKUP($G149,TAB!$J:$BB,8,FALSE),"")</f>
        <v/>
      </c>
      <c r="V149" s="15" t="str">
        <f>IFERROR(VLOOKUP($G149,TAB!$J:$BB,9,FALSE),"")</f>
        <v/>
      </c>
      <c r="W149" s="15" t="str">
        <f t="shared" si="75"/>
        <v/>
      </c>
      <c r="X149" s="14" t="str">
        <f>IFERROR(VLOOKUP(W149,INSTRUCTION!$I$1:$J$101,2),"")</f>
        <v/>
      </c>
      <c r="Y149" s="15" t="str">
        <f t="shared" si="66"/>
        <v/>
      </c>
      <c r="Z149" s="14" t="str">
        <f>IF(C149=0,"",TAB!F149)</f>
        <v/>
      </c>
      <c r="AA149" s="15" t="str">
        <f>IFERROR(VLOOKUP(Z149,INSTRUCTION!$D$2:$E$18,2,FALSE),"")</f>
        <v/>
      </c>
      <c r="AB149" s="15" t="str">
        <f t="shared" si="76"/>
        <v/>
      </c>
      <c r="AC149" s="15" t="str">
        <f>IFERROR(VLOOKUP($G149,TAB!$J:$BB,MATCH($Z149,TAB!$1:$1,0)-9,FALSE),"")</f>
        <v/>
      </c>
      <c r="AD149" s="15" t="str">
        <f>IF(AC149="AB",IFERROR(VLOOKUP($G149,TAB!$J:$BB,MATCH($Z149,TAB!$1:$1,0)-8,FALSE),""),"NA")</f>
        <v>NA</v>
      </c>
      <c r="AE149" s="15" t="str">
        <f>IFERROR(VLOOKUP($G149,TAB!$J:$BB,MATCH($Z149,TAB!$1:$1,0)-7,FALSE),"")</f>
        <v/>
      </c>
      <c r="AF149" s="15" t="str">
        <f>IFERROR(VLOOKUP($G149,TAB!$J:$BB,MATCH($Z149,TAB!$1:$1,0)-6,FALSE),"")</f>
        <v/>
      </c>
      <c r="AG149" s="15" t="str">
        <f t="shared" si="77"/>
        <v/>
      </c>
      <c r="AH149" s="14" t="str">
        <f>IFERROR(VLOOKUP(AG149,INSTRUCTION!$I$1:$J$101,2),"")</f>
        <v/>
      </c>
      <c r="AI149" s="15" t="str">
        <f t="shared" si="67"/>
        <v/>
      </c>
      <c r="AJ149" s="15" t="str">
        <f>IF(C149=0,"",TAB!G149)</f>
        <v/>
      </c>
      <c r="AK149" s="15" t="str">
        <f>IFERROR(VLOOKUP(AJ149,INSTRUCTION!$D$2:$E$18,2,FALSE),"")</f>
        <v/>
      </c>
      <c r="AL149" s="15" t="str">
        <f t="shared" si="78"/>
        <v/>
      </c>
      <c r="AM149" s="15" t="str">
        <f>IFERROR(VLOOKUP($G149,TAB!$J:$BB,MATCH($AJ149,TAB!$1:$1,0)-9,FALSE),"")</f>
        <v/>
      </c>
      <c r="AN149" s="15" t="str">
        <f>IF(AM149="AB",IFERROR(VLOOKUP($G149,TAB!$J:$BB,MATCH($AJ149,TAB!$1:$1,0)-8,FALSE),""),"NA")</f>
        <v>NA</v>
      </c>
      <c r="AO149" s="15" t="str">
        <f>IFERROR(VLOOKUP($G149,TAB!$J:$BB,MATCH($AJ149,TAB!$1:$1,0)-7,FALSE),"")</f>
        <v/>
      </c>
      <c r="AP149" s="15" t="str">
        <f>IFERROR(VLOOKUP($G149,TAB!$J:$BB,MATCH($AJ149,TAB!$1:$1,0)-6,FALSE),"")</f>
        <v/>
      </c>
      <c r="AQ149" s="15" t="str">
        <f t="shared" si="79"/>
        <v/>
      </c>
      <c r="AR149" s="14" t="str">
        <f>IFERROR(VLOOKUP(AQ149,INSTRUCTION!$I$1:$J$101,2),"")</f>
        <v/>
      </c>
      <c r="AS149" s="15" t="str">
        <f t="shared" si="68"/>
        <v/>
      </c>
      <c r="AT149" s="15" t="str">
        <f>IF(C149=0,"",TAB!H149)</f>
        <v/>
      </c>
      <c r="AU149" s="15" t="str">
        <f>IFERROR(VLOOKUP(AT149,INSTRUCTION!$D$2:$E$18,2,FALSE),"")</f>
        <v/>
      </c>
      <c r="AV149" s="15" t="str">
        <f t="shared" si="80"/>
        <v/>
      </c>
      <c r="AW149" s="15" t="str">
        <f>IFERROR(VLOOKUP($G149,TAB!$J:$BB,MATCH($AT149,TAB!$1:$1,0)-9,FALSE),"")</f>
        <v/>
      </c>
      <c r="AX149" s="15" t="str">
        <f>IF(AW149="AB",IFERROR(VLOOKUP($G149,TAB!$J:$BB,MATCH($AT149,TAB!$1:$1,0)-8,FALSE),""),"NA")</f>
        <v>NA</v>
      </c>
      <c r="AY149" s="15" t="str">
        <f>IFERROR(VLOOKUP($G149,TAB!$J:$BB,MATCH($AT149,TAB!$1:$1,0)-7,FALSE),"")</f>
        <v/>
      </c>
      <c r="AZ149" s="15" t="str">
        <f>IFERROR(VLOOKUP($G149,TAB!$J:$BB,MATCH($AT149,TAB!$1:$1,0)-6,FALSE),"")</f>
        <v/>
      </c>
      <c r="BA149" s="15" t="str">
        <f t="shared" si="81"/>
        <v/>
      </c>
      <c r="BB149" s="14" t="str">
        <f>IFERROR(VLOOKUP(BA149,INSTRUCTION!$I$1:$J$101,2),"")</f>
        <v/>
      </c>
      <c r="BC149" s="15" t="str">
        <f t="shared" si="69"/>
        <v/>
      </c>
      <c r="BD149" s="15" t="str">
        <f>IF(C149=0,"",TAB!I149)</f>
        <v/>
      </c>
      <c r="BE149" s="15" t="str">
        <f>IFERROR(VLOOKUP(BD149,INSTRUCTION!$D$2:$E$18,2,FALSE),"")</f>
        <v/>
      </c>
      <c r="BF149" s="15" t="str">
        <f t="shared" si="82"/>
        <v/>
      </c>
      <c r="BG149" s="15" t="str">
        <f>IFERROR(VLOOKUP($G149,TAB!$J:$BB,MATCH($BD149,TAB!$1:$1,0)-9,FALSE),"")</f>
        <v/>
      </c>
      <c r="BH149" s="15" t="str">
        <f>IF(BG149="AB",IFERROR(VLOOKUP($G149,TAB!$J:$BB,MATCH($BD149,TAB!$1:$1,0)-8,FALSE),""),"NA")</f>
        <v>NA</v>
      </c>
      <c r="BI149" s="15" t="str">
        <f>IFERROR(VLOOKUP($G149,TAB!$J:$BB,MATCH($BD149,TAB!$1:$1,0)-7,FALSE),"")</f>
        <v/>
      </c>
      <c r="BJ149" s="15" t="str">
        <f>IFERROR(VLOOKUP($G149,TAB!$J:$BB,MATCH($BD149,TAB!$1:$1,0)-6,FALSE),"")</f>
        <v/>
      </c>
      <c r="BK149" s="15" t="str">
        <f t="shared" si="83"/>
        <v/>
      </c>
      <c r="BL149" s="14" t="str">
        <f>IFERROR(VLOOKUP(BK149,INSTRUCTION!$I$1:$J$101,2),"")</f>
        <v/>
      </c>
      <c r="BM149" s="15" t="str">
        <f t="shared" si="70"/>
        <v/>
      </c>
      <c r="BN149" s="15" t="str">
        <f t="shared" si="84"/>
        <v/>
      </c>
      <c r="BO149" s="15" t="str">
        <f>IFERROR(SUMPRODUCT(LARGE((J149,S149,AC149,AM149,AW149,BG149),{1,2,3,4,5})),"")</f>
        <v/>
      </c>
      <c r="BP149" s="15" t="str">
        <f>IFERROR(SUMPRODUCT(LARGE((K149,U149,AE149,AO149,AY149,BI149),{1,2,3,4,5})),"")</f>
        <v/>
      </c>
      <c r="BQ149" s="15" t="str">
        <f>IF(BP149=0,"N.A.",IFERROR(SUMPRODUCT(LARGE((N149,W149,AG149,AQ149,BA149,BK149),{1,2,3,4,5})),""))</f>
        <v/>
      </c>
      <c r="BR149" s="15" t="str">
        <f t="shared" si="85"/>
        <v/>
      </c>
      <c r="BS149" s="15" t="str">
        <f t="shared" si="86"/>
        <v/>
      </c>
      <c r="BT149" s="15" t="str">
        <f t="shared" si="87"/>
        <v>N.A.</v>
      </c>
      <c r="BU149" s="15" t="str">
        <f t="shared" si="88"/>
        <v>N.A.</v>
      </c>
      <c r="BV149" s="15" t="str">
        <f t="shared" si="89"/>
        <v>N.A.</v>
      </c>
      <c r="BW149" s="34" t="str">
        <f t="shared" si="90"/>
        <v>N.A.</v>
      </c>
      <c r="BX149" s="15" t="str">
        <f t="shared" si="91"/>
        <v>N.A.</v>
      </c>
      <c r="BY149" s="15" t="str">
        <f t="shared" si="92"/>
        <v>N.A.</v>
      </c>
      <c r="BZ149" s="15" t="str">
        <f t="shared" si="95"/>
        <v>FAILED</v>
      </c>
      <c r="CA149" s="20" t="str">
        <f t="shared" si="93"/>
        <v/>
      </c>
      <c r="CB149" s="16">
        <f t="shared" si="94"/>
        <v>0</v>
      </c>
    </row>
    <row r="150" spans="1:80" x14ac:dyDescent="0.3">
      <c r="A150" s="49">
        <v>148</v>
      </c>
      <c r="B150" s="15">
        <f>TAB!A150</f>
        <v>0</v>
      </c>
      <c r="C150" s="15">
        <f>TAB!B150</f>
        <v>0</v>
      </c>
      <c r="D150" s="14" t="str">
        <f>IF(C150=0,"",TAB!C150)</f>
        <v/>
      </c>
      <c r="E150" s="14" t="str">
        <f>IF(C150=0,"",TAB!D150)</f>
        <v/>
      </c>
      <c r="F150" s="36" t="str">
        <f>IF(C150=0,"",TAB!E150)</f>
        <v/>
      </c>
      <c r="G150" s="14" t="str">
        <f>IF(C150=0,"",TAB!J150)</f>
        <v/>
      </c>
      <c r="H150" s="15" t="str">
        <f t="shared" si="71"/>
        <v/>
      </c>
      <c r="I150" s="15" t="str">
        <f t="shared" si="96"/>
        <v/>
      </c>
      <c r="J150" s="15" t="str">
        <f>IFERROR(VLOOKUP($G150,TAB!$J:$BB,2,FALSE),"")</f>
        <v/>
      </c>
      <c r="K150" s="15" t="str">
        <f>IF(J150="AB",IFERROR(VLOOKUP($G150,TAB!$J:$BB,3,FALSE),""),"NA")</f>
        <v>NA</v>
      </c>
      <c r="L150" s="15" t="str">
        <f>IFERROR(VLOOKUP($G150,TAB!$J:$BB,4,FALSE),"")</f>
        <v/>
      </c>
      <c r="M150" s="15" t="str">
        <f>IFERROR(VLOOKUP($G150,TAB!$J:$BB,5,FALSE),"")</f>
        <v/>
      </c>
      <c r="N150" s="15" t="str">
        <f t="shared" si="72"/>
        <v/>
      </c>
      <c r="O150" s="14" t="str">
        <f>IFERROR(VLOOKUP(N150,INSTRUCTION!$I$1:$J$101,2),"")</f>
        <v/>
      </c>
      <c r="P150" s="15" t="str">
        <f t="shared" si="65"/>
        <v/>
      </c>
      <c r="Q150" s="15" t="str">
        <f t="shared" si="73"/>
        <v/>
      </c>
      <c r="R150" s="15" t="str">
        <f t="shared" si="74"/>
        <v/>
      </c>
      <c r="S150" s="15" t="str">
        <f>IFERROR(VLOOKUP($G150,TAB!$J:$BB,6,FALSE),"")</f>
        <v/>
      </c>
      <c r="T150" s="15" t="str">
        <f>IF(S150="AB",IFERROR(VLOOKUP($G150,TAB!$J:$BB,7,FALSE),""),"NA")</f>
        <v>NA</v>
      </c>
      <c r="U150" s="15" t="str">
        <f>IFERROR(VLOOKUP($G150,TAB!$J:$BB,8,FALSE),"")</f>
        <v/>
      </c>
      <c r="V150" s="15" t="str">
        <f>IFERROR(VLOOKUP($G150,TAB!$J:$BB,9,FALSE),"")</f>
        <v/>
      </c>
      <c r="W150" s="15" t="str">
        <f t="shared" si="75"/>
        <v/>
      </c>
      <c r="X150" s="14" t="str">
        <f>IFERROR(VLOOKUP(W150,INSTRUCTION!$I$1:$J$101,2),"")</f>
        <v/>
      </c>
      <c r="Y150" s="15" t="str">
        <f t="shared" si="66"/>
        <v/>
      </c>
      <c r="Z150" s="14" t="str">
        <f>IF(C150=0,"",TAB!F150)</f>
        <v/>
      </c>
      <c r="AA150" s="15" t="str">
        <f>IFERROR(VLOOKUP(Z150,INSTRUCTION!$D$2:$E$18,2,FALSE),"")</f>
        <v/>
      </c>
      <c r="AB150" s="15" t="str">
        <f t="shared" si="76"/>
        <v/>
      </c>
      <c r="AC150" s="15" t="str">
        <f>IFERROR(VLOOKUP($G150,TAB!$J:$BB,MATCH($Z150,TAB!$1:$1,0)-9,FALSE),"")</f>
        <v/>
      </c>
      <c r="AD150" s="15" t="str">
        <f>IF(AC150="AB",IFERROR(VLOOKUP($G150,TAB!$J:$BB,MATCH($Z150,TAB!$1:$1,0)-8,FALSE),""),"NA")</f>
        <v>NA</v>
      </c>
      <c r="AE150" s="15" t="str">
        <f>IFERROR(VLOOKUP($G150,TAB!$J:$BB,MATCH($Z150,TAB!$1:$1,0)-7,FALSE),"")</f>
        <v/>
      </c>
      <c r="AF150" s="15" t="str">
        <f>IFERROR(VLOOKUP($G150,TAB!$J:$BB,MATCH($Z150,TAB!$1:$1,0)-6,FALSE),"")</f>
        <v/>
      </c>
      <c r="AG150" s="15" t="str">
        <f t="shared" si="77"/>
        <v/>
      </c>
      <c r="AH150" s="14" t="str">
        <f>IFERROR(VLOOKUP(AG150,INSTRUCTION!$I$1:$J$101,2),"")</f>
        <v/>
      </c>
      <c r="AI150" s="15" t="str">
        <f t="shared" si="67"/>
        <v/>
      </c>
      <c r="AJ150" s="15" t="str">
        <f>IF(C150=0,"",TAB!G150)</f>
        <v/>
      </c>
      <c r="AK150" s="15" t="str">
        <f>IFERROR(VLOOKUP(AJ150,INSTRUCTION!$D$2:$E$18,2,FALSE),"")</f>
        <v/>
      </c>
      <c r="AL150" s="15" t="str">
        <f t="shared" si="78"/>
        <v/>
      </c>
      <c r="AM150" s="15" t="str">
        <f>IFERROR(VLOOKUP($G150,TAB!$J:$BB,MATCH($AJ150,TAB!$1:$1,0)-9,FALSE),"")</f>
        <v/>
      </c>
      <c r="AN150" s="15" t="str">
        <f>IF(AM150="AB",IFERROR(VLOOKUP($G150,TAB!$J:$BB,MATCH($AJ150,TAB!$1:$1,0)-8,FALSE),""),"NA")</f>
        <v>NA</v>
      </c>
      <c r="AO150" s="15" t="str">
        <f>IFERROR(VLOOKUP($G150,TAB!$J:$BB,MATCH($AJ150,TAB!$1:$1,0)-7,FALSE),"")</f>
        <v/>
      </c>
      <c r="AP150" s="15" t="str">
        <f>IFERROR(VLOOKUP($G150,TAB!$J:$BB,MATCH($AJ150,TAB!$1:$1,0)-6,FALSE),"")</f>
        <v/>
      </c>
      <c r="AQ150" s="15" t="str">
        <f t="shared" si="79"/>
        <v/>
      </c>
      <c r="AR150" s="14" t="str">
        <f>IFERROR(VLOOKUP(AQ150,INSTRUCTION!$I$1:$J$101,2),"")</f>
        <v/>
      </c>
      <c r="AS150" s="15" t="str">
        <f t="shared" si="68"/>
        <v/>
      </c>
      <c r="AT150" s="15" t="str">
        <f>IF(C150=0,"",TAB!H150)</f>
        <v/>
      </c>
      <c r="AU150" s="15" t="str">
        <f>IFERROR(VLOOKUP(AT150,INSTRUCTION!$D$2:$E$18,2,FALSE),"")</f>
        <v/>
      </c>
      <c r="AV150" s="15" t="str">
        <f t="shared" si="80"/>
        <v/>
      </c>
      <c r="AW150" s="15" t="str">
        <f>IFERROR(VLOOKUP($G150,TAB!$J:$BB,MATCH($AT150,TAB!$1:$1,0)-9,FALSE),"")</f>
        <v/>
      </c>
      <c r="AX150" s="15" t="str">
        <f>IF(AW150="AB",IFERROR(VLOOKUP($G150,TAB!$J:$BB,MATCH($AT150,TAB!$1:$1,0)-8,FALSE),""),"NA")</f>
        <v>NA</v>
      </c>
      <c r="AY150" s="15" t="str">
        <f>IFERROR(VLOOKUP($G150,TAB!$J:$BB,MATCH($AT150,TAB!$1:$1,0)-7,FALSE),"")</f>
        <v/>
      </c>
      <c r="AZ150" s="15" t="str">
        <f>IFERROR(VLOOKUP($G150,TAB!$J:$BB,MATCH($AT150,TAB!$1:$1,0)-6,FALSE),"")</f>
        <v/>
      </c>
      <c r="BA150" s="15" t="str">
        <f t="shared" si="81"/>
        <v/>
      </c>
      <c r="BB150" s="14" t="str">
        <f>IFERROR(VLOOKUP(BA150,INSTRUCTION!$I$1:$J$101,2),"")</f>
        <v/>
      </c>
      <c r="BC150" s="15" t="str">
        <f t="shared" si="69"/>
        <v/>
      </c>
      <c r="BD150" s="15" t="str">
        <f>IF(C150=0,"",TAB!I150)</f>
        <v/>
      </c>
      <c r="BE150" s="15" t="str">
        <f>IFERROR(VLOOKUP(BD150,INSTRUCTION!$D$2:$E$18,2,FALSE),"")</f>
        <v/>
      </c>
      <c r="BF150" s="15" t="str">
        <f t="shared" si="82"/>
        <v/>
      </c>
      <c r="BG150" s="15" t="str">
        <f>IFERROR(VLOOKUP($G150,TAB!$J:$BB,MATCH($BD150,TAB!$1:$1,0)-9,FALSE),"")</f>
        <v/>
      </c>
      <c r="BH150" s="15" t="str">
        <f>IF(BG150="AB",IFERROR(VLOOKUP($G150,TAB!$J:$BB,MATCH($BD150,TAB!$1:$1,0)-8,FALSE),""),"NA")</f>
        <v>NA</v>
      </c>
      <c r="BI150" s="15" t="str">
        <f>IFERROR(VLOOKUP($G150,TAB!$J:$BB,MATCH($BD150,TAB!$1:$1,0)-7,FALSE),"")</f>
        <v/>
      </c>
      <c r="BJ150" s="15" t="str">
        <f>IFERROR(VLOOKUP($G150,TAB!$J:$BB,MATCH($BD150,TAB!$1:$1,0)-6,FALSE),"")</f>
        <v/>
      </c>
      <c r="BK150" s="15" t="str">
        <f t="shared" si="83"/>
        <v/>
      </c>
      <c r="BL150" s="14" t="str">
        <f>IFERROR(VLOOKUP(BK150,INSTRUCTION!$I$1:$J$101,2),"")</f>
        <v/>
      </c>
      <c r="BM150" s="15" t="str">
        <f t="shared" si="70"/>
        <v/>
      </c>
      <c r="BN150" s="15" t="str">
        <f t="shared" si="84"/>
        <v/>
      </c>
      <c r="BO150" s="15" t="str">
        <f>IFERROR(SUMPRODUCT(LARGE((J150,S150,AC150,AM150,AW150,BG150),{1,2,3,4,5})),"")</f>
        <v/>
      </c>
      <c r="BP150" s="15" t="str">
        <f>IFERROR(SUMPRODUCT(LARGE((K150,U150,AE150,AO150,AY150,BI150),{1,2,3,4,5})),"")</f>
        <v/>
      </c>
      <c r="BQ150" s="15" t="str">
        <f>IF(BP150=0,"N.A.",IFERROR(SUMPRODUCT(LARGE((N150,W150,AG150,AQ150,BA150,BK150),{1,2,3,4,5})),""))</f>
        <v/>
      </c>
      <c r="BR150" s="15" t="str">
        <f t="shared" si="85"/>
        <v/>
      </c>
      <c r="BS150" s="15" t="str">
        <f t="shared" si="86"/>
        <v/>
      </c>
      <c r="BT150" s="15" t="str">
        <f t="shared" si="87"/>
        <v>N.A.</v>
      </c>
      <c r="BU150" s="15" t="str">
        <f t="shared" si="88"/>
        <v>N.A.</v>
      </c>
      <c r="BV150" s="15" t="str">
        <f t="shared" si="89"/>
        <v>N.A.</v>
      </c>
      <c r="BW150" s="34" t="str">
        <f t="shared" si="90"/>
        <v>N.A.</v>
      </c>
      <c r="BX150" s="15" t="str">
        <f t="shared" si="91"/>
        <v>N.A.</v>
      </c>
      <c r="BY150" s="15" t="str">
        <f t="shared" si="92"/>
        <v>N.A.</v>
      </c>
      <c r="BZ150" s="15" t="str">
        <f t="shared" si="95"/>
        <v>FAILED</v>
      </c>
      <c r="CA150" s="20" t="str">
        <f t="shared" si="93"/>
        <v/>
      </c>
      <c r="CB150" s="16">
        <f t="shared" si="94"/>
        <v>0</v>
      </c>
    </row>
    <row r="151" spans="1:80" x14ac:dyDescent="0.3">
      <c r="A151" s="49">
        <v>149</v>
      </c>
      <c r="B151" s="15">
        <f>TAB!A151</f>
        <v>0</v>
      </c>
      <c r="C151" s="15">
        <f>TAB!B151</f>
        <v>0</v>
      </c>
      <c r="D151" s="14" t="str">
        <f>IF(C151=0,"",TAB!C151)</f>
        <v/>
      </c>
      <c r="E151" s="14" t="str">
        <f>IF(C151=0,"",TAB!D151)</f>
        <v/>
      </c>
      <c r="F151" s="36" t="str">
        <f>IF(C151=0,"",TAB!E151)</f>
        <v/>
      </c>
      <c r="G151" s="14" t="str">
        <f>IF(C151=0,"",TAB!J151)</f>
        <v/>
      </c>
      <c r="H151" s="15" t="str">
        <f t="shared" si="71"/>
        <v/>
      </c>
      <c r="I151" s="15" t="str">
        <f t="shared" si="96"/>
        <v/>
      </c>
      <c r="J151" s="15" t="str">
        <f>IFERROR(VLOOKUP($G151,TAB!$J:$BB,2,FALSE),"")</f>
        <v/>
      </c>
      <c r="K151" s="15" t="str">
        <f>IF(J151="AB",IFERROR(VLOOKUP($G151,TAB!$J:$BB,3,FALSE),""),"NA")</f>
        <v>NA</v>
      </c>
      <c r="L151" s="15" t="str">
        <f>IFERROR(VLOOKUP($G151,TAB!$J:$BB,4,FALSE),"")</f>
        <v/>
      </c>
      <c r="M151" s="15" t="str">
        <f>IFERROR(VLOOKUP($G151,TAB!$J:$BB,5,FALSE),"")</f>
        <v/>
      </c>
      <c r="N151" s="15" t="str">
        <f t="shared" si="72"/>
        <v/>
      </c>
      <c r="O151" s="14" t="str">
        <f>IFERROR(VLOOKUP(N151,INSTRUCTION!$I$1:$J$101,2),"")</f>
        <v/>
      </c>
      <c r="P151" s="15" t="str">
        <f t="shared" si="65"/>
        <v/>
      </c>
      <c r="Q151" s="15" t="str">
        <f t="shared" si="73"/>
        <v/>
      </c>
      <c r="R151" s="15" t="str">
        <f t="shared" si="74"/>
        <v/>
      </c>
      <c r="S151" s="15" t="str">
        <f>IFERROR(VLOOKUP($G151,TAB!$J:$BB,6,FALSE),"")</f>
        <v/>
      </c>
      <c r="T151" s="15" t="str">
        <f>IF(S151="AB",IFERROR(VLOOKUP($G151,TAB!$J:$BB,7,FALSE),""),"NA")</f>
        <v>NA</v>
      </c>
      <c r="U151" s="15" t="str">
        <f>IFERROR(VLOOKUP($G151,TAB!$J:$BB,8,FALSE),"")</f>
        <v/>
      </c>
      <c r="V151" s="15" t="str">
        <f>IFERROR(VLOOKUP($G151,TAB!$J:$BB,9,FALSE),"")</f>
        <v/>
      </c>
      <c r="W151" s="15" t="str">
        <f t="shared" si="75"/>
        <v/>
      </c>
      <c r="X151" s="14" t="str">
        <f>IFERROR(VLOOKUP(W151,INSTRUCTION!$I$1:$J$101,2),"")</f>
        <v/>
      </c>
      <c r="Y151" s="15" t="str">
        <f t="shared" si="66"/>
        <v/>
      </c>
      <c r="Z151" s="14" t="str">
        <f>IF(C151=0,"",TAB!F151)</f>
        <v/>
      </c>
      <c r="AA151" s="15" t="str">
        <f>IFERROR(VLOOKUP(Z151,INSTRUCTION!$D$2:$E$18,2,FALSE),"")</f>
        <v/>
      </c>
      <c r="AB151" s="15" t="str">
        <f t="shared" si="76"/>
        <v/>
      </c>
      <c r="AC151" s="15" t="str">
        <f>IFERROR(VLOOKUP($G151,TAB!$J:$BB,MATCH($Z151,TAB!$1:$1,0)-9,FALSE),"")</f>
        <v/>
      </c>
      <c r="AD151" s="15" t="str">
        <f>IF(AC151="AB",IFERROR(VLOOKUP($G151,TAB!$J:$BB,MATCH($Z151,TAB!$1:$1,0)-8,FALSE),""),"NA")</f>
        <v>NA</v>
      </c>
      <c r="AE151" s="15" t="str">
        <f>IFERROR(VLOOKUP($G151,TAB!$J:$BB,MATCH($Z151,TAB!$1:$1,0)-7,FALSE),"")</f>
        <v/>
      </c>
      <c r="AF151" s="15" t="str">
        <f>IFERROR(VLOOKUP($G151,TAB!$J:$BB,MATCH($Z151,TAB!$1:$1,0)-6,FALSE),"")</f>
        <v/>
      </c>
      <c r="AG151" s="15" t="str">
        <f t="shared" si="77"/>
        <v/>
      </c>
      <c r="AH151" s="14" t="str">
        <f>IFERROR(VLOOKUP(AG151,INSTRUCTION!$I$1:$J$101,2),"")</f>
        <v/>
      </c>
      <c r="AI151" s="15" t="str">
        <f t="shared" si="67"/>
        <v/>
      </c>
      <c r="AJ151" s="15" t="str">
        <f>IF(C151=0,"",TAB!G151)</f>
        <v/>
      </c>
      <c r="AK151" s="15" t="str">
        <f>IFERROR(VLOOKUP(AJ151,INSTRUCTION!$D$2:$E$18,2,FALSE),"")</f>
        <v/>
      </c>
      <c r="AL151" s="15" t="str">
        <f t="shared" si="78"/>
        <v/>
      </c>
      <c r="AM151" s="15" t="str">
        <f>IFERROR(VLOOKUP($G151,TAB!$J:$BB,MATCH($AJ151,TAB!$1:$1,0)-9,FALSE),"")</f>
        <v/>
      </c>
      <c r="AN151" s="15" t="str">
        <f>IF(AM151="AB",IFERROR(VLOOKUP($G151,TAB!$J:$BB,MATCH($AJ151,TAB!$1:$1,0)-8,FALSE),""),"NA")</f>
        <v>NA</v>
      </c>
      <c r="AO151" s="15" t="str">
        <f>IFERROR(VLOOKUP($G151,TAB!$J:$BB,MATCH($AJ151,TAB!$1:$1,0)-7,FALSE),"")</f>
        <v/>
      </c>
      <c r="AP151" s="15" t="str">
        <f>IFERROR(VLOOKUP($G151,TAB!$J:$BB,MATCH($AJ151,TAB!$1:$1,0)-6,FALSE),"")</f>
        <v/>
      </c>
      <c r="AQ151" s="15" t="str">
        <f t="shared" si="79"/>
        <v/>
      </c>
      <c r="AR151" s="14" t="str">
        <f>IFERROR(VLOOKUP(AQ151,INSTRUCTION!$I$1:$J$101,2),"")</f>
        <v/>
      </c>
      <c r="AS151" s="15" t="str">
        <f t="shared" si="68"/>
        <v/>
      </c>
      <c r="AT151" s="15" t="str">
        <f>IF(C151=0,"",TAB!H151)</f>
        <v/>
      </c>
      <c r="AU151" s="15" t="str">
        <f>IFERROR(VLOOKUP(AT151,INSTRUCTION!$D$2:$E$18,2,FALSE),"")</f>
        <v/>
      </c>
      <c r="AV151" s="15" t="str">
        <f t="shared" si="80"/>
        <v/>
      </c>
      <c r="AW151" s="15" t="str">
        <f>IFERROR(VLOOKUP($G151,TAB!$J:$BB,MATCH($AT151,TAB!$1:$1,0)-9,FALSE),"")</f>
        <v/>
      </c>
      <c r="AX151" s="15" t="str">
        <f>IF(AW151="AB",IFERROR(VLOOKUP($G151,TAB!$J:$BB,MATCH($AT151,TAB!$1:$1,0)-8,FALSE),""),"NA")</f>
        <v>NA</v>
      </c>
      <c r="AY151" s="15" t="str">
        <f>IFERROR(VLOOKUP($G151,TAB!$J:$BB,MATCH($AT151,TAB!$1:$1,0)-7,FALSE),"")</f>
        <v/>
      </c>
      <c r="AZ151" s="15" t="str">
        <f>IFERROR(VLOOKUP($G151,TAB!$J:$BB,MATCH($AT151,TAB!$1:$1,0)-6,FALSE),"")</f>
        <v/>
      </c>
      <c r="BA151" s="15" t="str">
        <f t="shared" si="81"/>
        <v/>
      </c>
      <c r="BB151" s="14" t="str">
        <f>IFERROR(VLOOKUP(BA151,INSTRUCTION!$I$1:$J$101,2),"")</f>
        <v/>
      </c>
      <c r="BC151" s="15" t="str">
        <f t="shared" si="69"/>
        <v/>
      </c>
      <c r="BD151" s="15" t="str">
        <f>IF(C151=0,"",TAB!I151)</f>
        <v/>
      </c>
      <c r="BE151" s="15" t="str">
        <f>IFERROR(VLOOKUP(BD151,INSTRUCTION!$D$2:$E$18,2,FALSE),"")</f>
        <v/>
      </c>
      <c r="BF151" s="15" t="str">
        <f t="shared" si="82"/>
        <v/>
      </c>
      <c r="BG151" s="15" t="str">
        <f>IFERROR(VLOOKUP($G151,TAB!$J:$BB,MATCH($BD151,TAB!$1:$1,0)-9,FALSE),"")</f>
        <v/>
      </c>
      <c r="BH151" s="15" t="str">
        <f>IF(BG151="AB",IFERROR(VLOOKUP($G151,TAB!$J:$BB,MATCH($BD151,TAB!$1:$1,0)-8,FALSE),""),"NA")</f>
        <v>NA</v>
      </c>
      <c r="BI151" s="15" t="str">
        <f>IFERROR(VLOOKUP($G151,TAB!$J:$BB,MATCH($BD151,TAB!$1:$1,0)-7,FALSE),"")</f>
        <v/>
      </c>
      <c r="BJ151" s="15" t="str">
        <f>IFERROR(VLOOKUP($G151,TAB!$J:$BB,MATCH($BD151,TAB!$1:$1,0)-6,FALSE),"")</f>
        <v/>
      </c>
      <c r="BK151" s="15" t="str">
        <f t="shared" si="83"/>
        <v/>
      </c>
      <c r="BL151" s="14" t="str">
        <f>IFERROR(VLOOKUP(BK151,INSTRUCTION!$I$1:$J$101,2),"")</f>
        <v/>
      </c>
      <c r="BM151" s="15" t="str">
        <f t="shared" si="70"/>
        <v/>
      </c>
      <c r="BN151" s="15" t="str">
        <f t="shared" si="84"/>
        <v/>
      </c>
      <c r="BO151" s="15" t="str">
        <f>IFERROR(SUMPRODUCT(LARGE((J151,S151,AC151,AM151,AW151,BG151),{1,2,3,4,5})),"")</f>
        <v/>
      </c>
      <c r="BP151" s="15" t="str">
        <f>IFERROR(SUMPRODUCT(LARGE((K151,U151,AE151,AO151,AY151,BI151),{1,2,3,4,5})),"")</f>
        <v/>
      </c>
      <c r="BQ151" s="15" t="str">
        <f>IF(BP151=0,"N.A.",IFERROR(SUMPRODUCT(LARGE((N151,W151,AG151,AQ151,BA151,BK151),{1,2,3,4,5})),""))</f>
        <v/>
      </c>
      <c r="BR151" s="15" t="str">
        <f t="shared" si="85"/>
        <v/>
      </c>
      <c r="BS151" s="15" t="str">
        <f t="shared" si="86"/>
        <v/>
      </c>
      <c r="BT151" s="15" t="str">
        <f t="shared" si="87"/>
        <v>N.A.</v>
      </c>
      <c r="BU151" s="15" t="str">
        <f t="shared" si="88"/>
        <v>N.A.</v>
      </c>
      <c r="BV151" s="15" t="str">
        <f t="shared" si="89"/>
        <v>N.A.</v>
      </c>
      <c r="BW151" s="34" t="str">
        <f t="shared" si="90"/>
        <v>N.A.</v>
      </c>
      <c r="BX151" s="15" t="str">
        <f t="shared" si="91"/>
        <v>N.A.</v>
      </c>
      <c r="BY151" s="15" t="str">
        <f t="shared" si="92"/>
        <v>N.A.</v>
      </c>
      <c r="BZ151" s="15" t="str">
        <f t="shared" si="95"/>
        <v>FAILED</v>
      </c>
      <c r="CA151" s="20" t="str">
        <f t="shared" si="93"/>
        <v/>
      </c>
      <c r="CB151" s="16">
        <f t="shared" si="94"/>
        <v>0</v>
      </c>
    </row>
    <row r="152" spans="1:80" x14ac:dyDescent="0.3">
      <c r="A152" s="49">
        <v>150</v>
      </c>
      <c r="B152" s="15">
        <f>TAB!A152</f>
        <v>0</v>
      </c>
      <c r="C152" s="15">
        <f>TAB!B152</f>
        <v>0</v>
      </c>
      <c r="D152" s="14" t="str">
        <f>IF(C152=0,"",TAB!C152)</f>
        <v/>
      </c>
      <c r="E152" s="14" t="str">
        <f>IF(C152=0,"",TAB!D152)</f>
        <v/>
      </c>
      <c r="F152" s="36" t="str">
        <f>IF(C152=0,"",TAB!E152)</f>
        <v/>
      </c>
      <c r="G152" s="14" t="str">
        <f>IF(C152=0,"",TAB!J152)</f>
        <v/>
      </c>
      <c r="H152" s="15" t="str">
        <f t="shared" si="71"/>
        <v/>
      </c>
      <c r="I152" s="15" t="str">
        <f t="shared" si="96"/>
        <v/>
      </c>
      <c r="J152" s="15" t="str">
        <f>IFERROR(VLOOKUP($G152,TAB!$J:$BB,2,FALSE),"")</f>
        <v/>
      </c>
      <c r="K152" s="15" t="str">
        <f>IF(J152="AB",IFERROR(VLOOKUP($G152,TAB!$J:$BB,3,FALSE),""),"NA")</f>
        <v>NA</v>
      </c>
      <c r="L152" s="15" t="str">
        <f>IFERROR(VLOOKUP($G152,TAB!$J:$BB,4,FALSE),"")</f>
        <v/>
      </c>
      <c r="M152" s="15" t="str">
        <f>IFERROR(VLOOKUP($G152,TAB!$J:$BB,5,FALSE),"")</f>
        <v/>
      </c>
      <c r="N152" s="15" t="str">
        <f t="shared" si="72"/>
        <v/>
      </c>
      <c r="O152" s="14" t="str">
        <f>IFERROR(VLOOKUP(N152,INSTRUCTION!$I$1:$J$101,2),"")</f>
        <v/>
      </c>
      <c r="P152" s="15" t="str">
        <f t="shared" ref="P152:P215" si="97">IF(O152="","",IF(OR(L152="AB",M152="AB",K152="AB"),"N.A.",IF(N152&gt;=90,"O",IF(N152&gt;=80,"A+",IF(N152&gt;=70,"A",IF(N152&gt;=60,"B+",IF(N152&gt;=50,"B",IF(N152&gt;=40,"C",IF(N152&gt;=30,"P",IF(N152=0,"","F"))))))))))</f>
        <v/>
      </c>
      <c r="Q152" s="15" t="str">
        <f t="shared" si="73"/>
        <v/>
      </c>
      <c r="R152" s="15" t="str">
        <f t="shared" si="74"/>
        <v/>
      </c>
      <c r="S152" s="15" t="str">
        <f>IFERROR(VLOOKUP($G152,TAB!$J:$BB,6,FALSE),"")</f>
        <v/>
      </c>
      <c r="T152" s="15" t="str">
        <f>IF(S152="AB",IFERROR(VLOOKUP($G152,TAB!$J:$BB,7,FALSE),""),"NA")</f>
        <v>NA</v>
      </c>
      <c r="U152" s="15" t="str">
        <f>IFERROR(VLOOKUP($G152,TAB!$J:$BB,8,FALSE),"")</f>
        <v/>
      </c>
      <c r="V152" s="15" t="str">
        <f>IFERROR(VLOOKUP($G152,TAB!$J:$BB,9,FALSE),"")</f>
        <v/>
      </c>
      <c r="W152" s="15" t="str">
        <f t="shared" si="75"/>
        <v/>
      </c>
      <c r="X152" s="14" t="str">
        <f>IFERROR(VLOOKUP(W152,INSTRUCTION!$I$1:$J$101,2),"")</f>
        <v/>
      </c>
      <c r="Y152" s="15" t="str">
        <f t="shared" ref="Y152:Y215" si="98">IF(X152="","",IF(OR(T152="AB",V152="AB",U152="AB"),"N.A.",IF(W152&gt;=90,"O",IF(W152&gt;=80,"A+",IF(W152&gt;=70,"A",IF(W152&gt;=60,"B+",IF(W152&gt;=50,"B",IF(W152&gt;=40,"C",IF(W152&gt;=30,"P",IF(W152=0,"","F"))))))))))</f>
        <v/>
      </c>
      <c r="Z152" s="14" t="str">
        <f>IF(C152=0,"",TAB!F152)</f>
        <v/>
      </c>
      <c r="AA152" s="15" t="str">
        <f>IFERROR(VLOOKUP(Z152,INSTRUCTION!$D$2:$E$18,2,FALSE),"")</f>
        <v/>
      </c>
      <c r="AB152" s="15" t="str">
        <f t="shared" si="76"/>
        <v/>
      </c>
      <c r="AC152" s="15" t="str">
        <f>IFERROR(VLOOKUP($G152,TAB!$J:$BB,MATCH($Z152,TAB!$1:$1,0)-9,FALSE),"")</f>
        <v/>
      </c>
      <c r="AD152" s="15" t="str">
        <f>IF(AC152="AB",IFERROR(VLOOKUP($G152,TAB!$J:$BB,MATCH($Z152,TAB!$1:$1,0)-8,FALSE),""),"NA")</f>
        <v>NA</v>
      </c>
      <c r="AE152" s="15" t="str">
        <f>IFERROR(VLOOKUP($G152,TAB!$J:$BB,MATCH($Z152,TAB!$1:$1,0)-7,FALSE),"")</f>
        <v/>
      </c>
      <c r="AF152" s="15" t="str">
        <f>IFERROR(VLOOKUP($G152,TAB!$J:$BB,MATCH($Z152,TAB!$1:$1,0)-6,FALSE),"")</f>
        <v/>
      </c>
      <c r="AG152" s="15" t="str">
        <f t="shared" si="77"/>
        <v/>
      </c>
      <c r="AH152" s="14" t="str">
        <f>IFERROR(VLOOKUP(AG152,INSTRUCTION!$I$1:$J$101,2),"")</f>
        <v/>
      </c>
      <c r="AI152" s="15" t="str">
        <f t="shared" ref="AI152:AI215" si="99">IF(AH152="","",IF(OR(AD152="AB",AF152="AB",AE152="AB"),"N.A.",IF(AG152&gt;=90,"O",IF(AG152&gt;=80,"A+",IF(AG152&gt;=70,"A",IF(AG152&gt;=60,"B+",IF(AG152&gt;=50,"B",IF(AG152&gt;=40,"C",IF(AG152&gt;=30,"P",IF(AG152=0,"","F"))))))))))</f>
        <v/>
      </c>
      <c r="AJ152" s="15" t="str">
        <f>IF(C152=0,"",TAB!G152)</f>
        <v/>
      </c>
      <c r="AK152" s="15" t="str">
        <f>IFERROR(VLOOKUP(AJ152,INSTRUCTION!$D$2:$E$18,2,FALSE),"")</f>
        <v/>
      </c>
      <c r="AL152" s="15" t="str">
        <f t="shared" si="78"/>
        <v/>
      </c>
      <c r="AM152" s="15" t="str">
        <f>IFERROR(VLOOKUP($G152,TAB!$J:$BB,MATCH($AJ152,TAB!$1:$1,0)-9,FALSE),"")</f>
        <v/>
      </c>
      <c r="AN152" s="15" t="str">
        <f>IF(AM152="AB",IFERROR(VLOOKUP($G152,TAB!$J:$BB,MATCH($AJ152,TAB!$1:$1,0)-8,FALSE),""),"NA")</f>
        <v>NA</v>
      </c>
      <c r="AO152" s="15" t="str">
        <f>IFERROR(VLOOKUP($G152,TAB!$J:$BB,MATCH($AJ152,TAB!$1:$1,0)-7,FALSE),"")</f>
        <v/>
      </c>
      <c r="AP152" s="15" t="str">
        <f>IFERROR(VLOOKUP($G152,TAB!$J:$BB,MATCH($AJ152,TAB!$1:$1,0)-6,FALSE),"")</f>
        <v/>
      </c>
      <c r="AQ152" s="15" t="str">
        <f t="shared" si="79"/>
        <v/>
      </c>
      <c r="AR152" s="14" t="str">
        <f>IFERROR(VLOOKUP(AQ152,INSTRUCTION!$I$1:$J$101,2),"")</f>
        <v/>
      </c>
      <c r="AS152" s="15" t="str">
        <f t="shared" ref="AS152:AS215" si="100">IF(AR152="","",IF(OR(AN152="AB",AP152="AB",AO152="AB"),"N.A.",IF(AQ152&gt;=90,"O",IF(AQ152&gt;=80,"A+",IF(AQ152&gt;=70,"A",IF(AQ152&gt;=60,"B+",IF(AQ152&gt;=50,"B",IF(AQ152&gt;=40,"C",IF(AQ152&gt;=30,"P",IF(AQ152=0,"","F"))))))))))</f>
        <v/>
      </c>
      <c r="AT152" s="15" t="str">
        <f>IF(C152=0,"",TAB!H152)</f>
        <v/>
      </c>
      <c r="AU152" s="15" t="str">
        <f>IFERROR(VLOOKUP(AT152,INSTRUCTION!$D$2:$E$18,2,FALSE),"")</f>
        <v/>
      </c>
      <c r="AV152" s="15" t="str">
        <f t="shared" si="80"/>
        <v/>
      </c>
      <c r="AW152" s="15" t="str">
        <f>IFERROR(VLOOKUP($G152,TAB!$J:$BB,MATCH($AT152,TAB!$1:$1,0)-9,FALSE),"")</f>
        <v/>
      </c>
      <c r="AX152" s="15" t="str">
        <f>IF(AW152="AB",IFERROR(VLOOKUP($G152,TAB!$J:$BB,MATCH($AT152,TAB!$1:$1,0)-8,FALSE),""),"NA")</f>
        <v>NA</v>
      </c>
      <c r="AY152" s="15" t="str">
        <f>IFERROR(VLOOKUP($G152,TAB!$J:$BB,MATCH($AT152,TAB!$1:$1,0)-7,FALSE),"")</f>
        <v/>
      </c>
      <c r="AZ152" s="15" t="str">
        <f>IFERROR(VLOOKUP($G152,TAB!$J:$BB,MATCH($AT152,TAB!$1:$1,0)-6,FALSE),"")</f>
        <v/>
      </c>
      <c r="BA152" s="15" t="str">
        <f t="shared" si="81"/>
        <v/>
      </c>
      <c r="BB152" s="14" t="str">
        <f>IFERROR(VLOOKUP(BA152,INSTRUCTION!$I$1:$J$101,2),"")</f>
        <v/>
      </c>
      <c r="BC152" s="15" t="str">
        <f t="shared" ref="BC152:BC215" si="101">IF(BB152="","",IF(OR(AX152="AB",AZ152="AB",AY152="AB"),"N.A.",IF(BA152&gt;=90,"O",IF(BA152&gt;=80,"A+",IF(BA152&gt;=70,"A",IF(BA152&gt;=60,"B+",IF(BA152&gt;=50,"B",IF(BA152&gt;=40,"C",IF(BA152&gt;=30,"P",IF(BA152=0,"","F"))))))))))</f>
        <v/>
      </c>
      <c r="BD152" s="15" t="str">
        <f>IF(C152=0,"",TAB!I152)</f>
        <v/>
      </c>
      <c r="BE152" s="15" t="str">
        <f>IFERROR(VLOOKUP(BD152,INSTRUCTION!$D$2:$E$18,2,FALSE),"")</f>
        <v/>
      </c>
      <c r="BF152" s="15" t="str">
        <f t="shared" si="82"/>
        <v/>
      </c>
      <c r="BG152" s="15" t="str">
        <f>IFERROR(VLOOKUP($G152,TAB!$J:$BB,MATCH($BD152,TAB!$1:$1,0)-9,FALSE),"")</f>
        <v/>
      </c>
      <c r="BH152" s="15" t="str">
        <f>IF(BG152="AB",IFERROR(VLOOKUP($G152,TAB!$J:$BB,MATCH($BD152,TAB!$1:$1,0)-8,FALSE),""),"NA")</f>
        <v>NA</v>
      </c>
      <c r="BI152" s="15" t="str">
        <f>IFERROR(VLOOKUP($G152,TAB!$J:$BB,MATCH($BD152,TAB!$1:$1,0)-7,FALSE),"")</f>
        <v/>
      </c>
      <c r="BJ152" s="15" t="str">
        <f>IFERROR(VLOOKUP($G152,TAB!$J:$BB,MATCH($BD152,TAB!$1:$1,0)-6,FALSE),"")</f>
        <v/>
      </c>
      <c r="BK152" s="15" t="str">
        <f t="shared" si="83"/>
        <v/>
      </c>
      <c r="BL152" s="14" t="str">
        <f>IFERROR(VLOOKUP(BK152,INSTRUCTION!$I$1:$J$101,2),"")</f>
        <v/>
      </c>
      <c r="BM152" s="15" t="str">
        <f t="shared" ref="BM152:BM215" si="102">IF(BL152="","",IF(OR(BH152="AB",BJ152="AB",BI152="AB"),"N.A.",IF(BK152&gt;=90,"O",IF(BK152&gt;=80,"A+",IF(BK152&gt;=70,"A",IF(BK152&gt;=60,"B+",IF(BK152&gt;=50,"B",IF(BK152&gt;=40,"C",IF(BK152&gt;=30,"P",IF(BK152=0,"","F"))))))))))</f>
        <v/>
      </c>
      <c r="BN152" s="15" t="str">
        <f t="shared" si="84"/>
        <v/>
      </c>
      <c r="BO152" s="15" t="str">
        <f>IFERROR(SUMPRODUCT(LARGE((J152,S152,AC152,AM152,AW152,BG152),{1,2,3,4,5})),"")</f>
        <v/>
      </c>
      <c r="BP152" s="15" t="str">
        <f>IFERROR(SUMPRODUCT(LARGE((K152,U152,AE152,AO152,AY152,BI152),{1,2,3,4,5})),"")</f>
        <v/>
      </c>
      <c r="BQ152" s="15" t="str">
        <f>IF(BP152=0,"N.A.",IFERROR(SUMPRODUCT(LARGE((N152,W152,AG152,AQ152,BA152,BK152),{1,2,3,4,5})),""))</f>
        <v/>
      </c>
      <c r="BR152" s="15" t="str">
        <f t="shared" si="85"/>
        <v/>
      </c>
      <c r="BS152" s="15" t="str">
        <f t="shared" si="86"/>
        <v/>
      </c>
      <c r="BT152" s="15" t="str">
        <f t="shared" si="87"/>
        <v>N.A.</v>
      </c>
      <c r="BU152" s="15" t="str">
        <f t="shared" si="88"/>
        <v>N.A.</v>
      </c>
      <c r="BV152" s="15" t="str">
        <f t="shared" si="89"/>
        <v>N.A.</v>
      </c>
      <c r="BW152" s="34" t="str">
        <f t="shared" si="90"/>
        <v>N.A.</v>
      </c>
      <c r="BX152" s="15" t="str">
        <f t="shared" si="91"/>
        <v>N.A.</v>
      </c>
      <c r="BY152" s="15" t="str">
        <f t="shared" si="92"/>
        <v>N.A.</v>
      </c>
      <c r="BZ152" s="15" t="str">
        <f t="shared" si="95"/>
        <v>FAILED</v>
      </c>
      <c r="CA152" s="20" t="str">
        <f t="shared" si="93"/>
        <v/>
      </c>
      <c r="CB152" s="16">
        <f t="shared" si="94"/>
        <v>0</v>
      </c>
    </row>
    <row r="153" spans="1:80" x14ac:dyDescent="0.3">
      <c r="A153" s="49">
        <v>151</v>
      </c>
      <c r="B153" s="15">
        <f>TAB!A153</f>
        <v>0</v>
      </c>
      <c r="C153" s="15">
        <f>TAB!B153</f>
        <v>0</v>
      </c>
      <c r="D153" s="14" t="str">
        <f>IF(C153=0,"",TAB!C153)</f>
        <v/>
      </c>
      <c r="E153" s="14" t="str">
        <f>IF(C153=0,"",TAB!D153)</f>
        <v/>
      </c>
      <c r="F153" s="36" t="str">
        <f>IF(C153=0,"",TAB!E153)</f>
        <v/>
      </c>
      <c r="G153" s="14" t="str">
        <f>IF(C153=0,"",TAB!J153)</f>
        <v/>
      </c>
      <c r="H153" s="15" t="str">
        <f t="shared" si="71"/>
        <v/>
      </c>
      <c r="I153" s="15" t="str">
        <f t="shared" si="96"/>
        <v/>
      </c>
      <c r="J153" s="15" t="str">
        <f>IFERROR(VLOOKUP($G153,TAB!$J:$BB,2,FALSE),"")</f>
        <v/>
      </c>
      <c r="K153" s="15" t="str">
        <f>IF(J153="AB",IFERROR(VLOOKUP($G153,TAB!$J:$BB,3,FALSE),""),"NA")</f>
        <v>NA</v>
      </c>
      <c r="L153" s="15" t="str">
        <f>IFERROR(VLOOKUP($G153,TAB!$J:$BB,4,FALSE),"")</f>
        <v/>
      </c>
      <c r="M153" s="15" t="str">
        <f>IFERROR(VLOOKUP($G153,TAB!$J:$BB,5,FALSE),"")</f>
        <v/>
      </c>
      <c r="N153" s="15" t="str">
        <f t="shared" si="72"/>
        <v/>
      </c>
      <c r="O153" s="14" t="str">
        <f>IFERROR(VLOOKUP(N153,INSTRUCTION!$I$1:$J$101,2),"")</f>
        <v/>
      </c>
      <c r="P153" s="15" t="str">
        <f t="shared" si="97"/>
        <v/>
      </c>
      <c r="Q153" s="15" t="str">
        <f t="shared" si="73"/>
        <v/>
      </c>
      <c r="R153" s="15" t="str">
        <f t="shared" si="74"/>
        <v/>
      </c>
      <c r="S153" s="15" t="str">
        <f>IFERROR(VLOOKUP($G153,TAB!$J:$BB,6,FALSE),"")</f>
        <v/>
      </c>
      <c r="T153" s="15" t="str">
        <f>IF(S153="AB",IFERROR(VLOOKUP($G153,TAB!$J:$BB,7,FALSE),""),"NA")</f>
        <v>NA</v>
      </c>
      <c r="U153" s="15" t="str">
        <f>IFERROR(VLOOKUP($G153,TAB!$J:$BB,8,FALSE),"")</f>
        <v/>
      </c>
      <c r="V153" s="15" t="str">
        <f>IFERROR(VLOOKUP($G153,TAB!$J:$BB,9,FALSE),"")</f>
        <v/>
      </c>
      <c r="W153" s="15" t="str">
        <f t="shared" si="75"/>
        <v/>
      </c>
      <c r="X153" s="14" t="str">
        <f>IFERROR(VLOOKUP(W153,INSTRUCTION!$I$1:$J$101,2),"")</f>
        <v/>
      </c>
      <c r="Y153" s="15" t="str">
        <f t="shared" si="98"/>
        <v/>
      </c>
      <c r="Z153" s="14" t="str">
        <f>IF(C153=0,"",TAB!F153)</f>
        <v/>
      </c>
      <c r="AA153" s="15" t="str">
        <f>IFERROR(VLOOKUP(Z153,INSTRUCTION!$D$2:$E$18,2,FALSE),"")</f>
        <v/>
      </c>
      <c r="AB153" s="15" t="str">
        <f t="shared" si="76"/>
        <v/>
      </c>
      <c r="AC153" s="15" t="str">
        <f>IFERROR(VLOOKUP($G153,TAB!$J:$BB,MATCH($Z153,TAB!$1:$1,0)-9,FALSE),"")</f>
        <v/>
      </c>
      <c r="AD153" s="15" t="str">
        <f>IF(AC153="AB",IFERROR(VLOOKUP($G153,TAB!$J:$BB,MATCH($Z153,TAB!$1:$1,0)-8,FALSE),""),"NA")</f>
        <v>NA</v>
      </c>
      <c r="AE153" s="15" t="str">
        <f>IFERROR(VLOOKUP($G153,TAB!$J:$BB,MATCH($Z153,TAB!$1:$1,0)-7,FALSE),"")</f>
        <v/>
      </c>
      <c r="AF153" s="15" t="str">
        <f>IFERROR(VLOOKUP($G153,TAB!$J:$BB,MATCH($Z153,TAB!$1:$1,0)-6,FALSE),"")</f>
        <v/>
      </c>
      <c r="AG153" s="15" t="str">
        <f t="shared" si="77"/>
        <v/>
      </c>
      <c r="AH153" s="14" t="str">
        <f>IFERROR(VLOOKUP(AG153,INSTRUCTION!$I$1:$J$101,2),"")</f>
        <v/>
      </c>
      <c r="AI153" s="15" t="str">
        <f t="shared" si="99"/>
        <v/>
      </c>
      <c r="AJ153" s="15" t="str">
        <f>IF(C153=0,"",TAB!G153)</f>
        <v/>
      </c>
      <c r="AK153" s="15" t="str">
        <f>IFERROR(VLOOKUP(AJ153,INSTRUCTION!$D$2:$E$18,2,FALSE),"")</f>
        <v/>
      </c>
      <c r="AL153" s="15" t="str">
        <f t="shared" si="78"/>
        <v/>
      </c>
      <c r="AM153" s="15" t="str">
        <f>IFERROR(VLOOKUP($G153,TAB!$J:$BB,MATCH($AJ153,TAB!$1:$1,0)-9,FALSE),"")</f>
        <v/>
      </c>
      <c r="AN153" s="15" t="str">
        <f>IF(AM153="AB",IFERROR(VLOOKUP($G153,TAB!$J:$BB,MATCH($AJ153,TAB!$1:$1,0)-8,FALSE),""),"NA")</f>
        <v>NA</v>
      </c>
      <c r="AO153" s="15" t="str">
        <f>IFERROR(VLOOKUP($G153,TAB!$J:$BB,MATCH($AJ153,TAB!$1:$1,0)-7,FALSE),"")</f>
        <v/>
      </c>
      <c r="AP153" s="15" t="str">
        <f>IFERROR(VLOOKUP($G153,TAB!$J:$BB,MATCH($AJ153,TAB!$1:$1,0)-6,FALSE),"")</f>
        <v/>
      </c>
      <c r="AQ153" s="15" t="str">
        <f t="shared" si="79"/>
        <v/>
      </c>
      <c r="AR153" s="14" t="str">
        <f>IFERROR(VLOOKUP(AQ153,INSTRUCTION!$I$1:$J$101,2),"")</f>
        <v/>
      </c>
      <c r="AS153" s="15" t="str">
        <f t="shared" si="100"/>
        <v/>
      </c>
      <c r="AT153" s="15" t="str">
        <f>IF(C153=0,"",TAB!H153)</f>
        <v/>
      </c>
      <c r="AU153" s="15" t="str">
        <f>IFERROR(VLOOKUP(AT153,INSTRUCTION!$D$2:$E$18,2,FALSE),"")</f>
        <v/>
      </c>
      <c r="AV153" s="15" t="str">
        <f t="shared" si="80"/>
        <v/>
      </c>
      <c r="AW153" s="15" t="str">
        <f>IFERROR(VLOOKUP($G153,TAB!$J:$BB,MATCH($AT153,TAB!$1:$1,0)-9,FALSE),"")</f>
        <v/>
      </c>
      <c r="AX153" s="15" t="str">
        <f>IF(AW153="AB",IFERROR(VLOOKUP($G153,TAB!$J:$BB,MATCH($AT153,TAB!$1:$1,0)-8,FALSE),""),"NA")</f>
        <v>NA</v>
      </c>
      <c r="AY153" s="15" t="str">
        <f>IFERROR(VLOOKUP($G153,TAB!$J:$BB,MATCH($AT153,TAB!$1:$1,0)-7,FALSE),"")</f>
        <v/>
      </c>
      <c r="AZ153" s="15" t="str">
        <f>IFERROR(VLOOKUP($G153,TAB!$J:$BB,MATCH($AT153,TAB!$1:$1,0)-6,FALSE),"")</f>
        <v/>
      </c>
      <c r="BA153" s="15" t="str">
        <f t="shared" si="81"/>
        <v/>
      </c>
      <c r="BB153" s="14" t="str">
        <f>IFERROR(VLOOKUP(BA153,INSTRUCTION!$I$1:$J$101,2),"")</f>
        <v/>
      </c>
      <c r="BC153" s="15" t="str">
        <f t="shared" si="101"/>
        <v/>
      </c>
      <c r="BD153" s="15" t="str">
        <f>IF(C153=0,"",TAB!I153)</f>
        <v/>
      </c>
      <c r="BE153" s="15" t="str">
        <f>IFERROR(VLOOKUP(BD153,INSTRUCTION!$D$2:$E$18,2,FALSE),"")</f>
        <v/>
      </c>
      <c r="BF153" s="15" t="str">
        <f t="shared" si="82"/>
        <v/>
      </c>
      <c r="BG153" s="15" t="str">
        <f>IFERROR(VLOOKUP($G153,TAB!$J:$BB,MATCH($BD153,TAB!$1:$1,0)-9,FALSE),"")</f>
        <v/>
      </c>
      <c r="BH153" s="15" t="str">
        <f>IF(BG153="AB",IFERROR(VLOOKUP($G153,TAB!$J:$BB,MATCH($BD153,TAB!$1:$1,0)-8,FALSE),""),"NA")</f>
        <v>NA</v>
      </c>
      <c r="BI153" s="15" t="str">
        <f>IFERROR(VLOOKUP($G153,TAB!$J:$BB,MATCH($BD153,TAB!$1:$1,0)-7,FALSE),"")</f>
        <v/>
      </c>
      <c r="BJ153" s="15" t="str">
        <f>IFERROR(VLOOKUP($G153,TAB!$J:$BB,MATCH($BD153,TAB!$1:$1,0)-6,FALSE),"")</f>
        <v/>
      </c>
      <c r="BK153" s="15" t="str">
        <f t="shared" si="83"/>
        <v/>
      </c>
      <c r="BL153" s="14" t="str">
        <f>IFERROR(VLOOKUP(BK153,INSTRUCTION!$I$1:$J$101,2),"")</f>
        <v/>
      </c>
      <c r="BM153" s="15" t="str">
        <f t="shared" si="102"/>
        <v/>
      </c>
      <c r="BN153" s="15" t="str">
        <f t="shared" si="84"/>
        <v/>
      </c>
      <c r="BO153" s="15" t="str">
        <f>IFERROR(SUMPRODUCT(LARGE((J153,S153,AC153,AM153,AW153,BG153),{1,2,3,4,5})),"")</f>
        <v/>
      </c>
      <c r="BP153" s="15" t="str">
        <f>IFERROR(SUMPRODUCT(LARGE((K153,U153,AE153,AO153,AY153,BI153),{1,2,3,4,5})),"")</f>
        <v/>
      </c>
      <c r="BQ153" s="15" t="str">
        <f>IF(BP153=0,"N.A.",IFERROR(SUMPRODUCT(LARGE((N153,W153,AG153,AQ153,BA153,BK153),{1,2,3,4,5})),""))</f>
        <v/>
      </c>
      <c r="BR153" s="15" t="str">
        <f t="shared" si="85"/>
        <v/>
      </c>
      <c r="BS153" s="15" t="str">
        <f t="shared" si="86"/>
        <v/>
      </c>
      <c r="BT153" s="15" t="str">
        <f t="shared" si="87"/>
        <v>N.A.</v>
      </c>
      <c r="BU153" s="15" t="str">
        <f t="shared" si="88"/>
        <v>N.A.</v>
      </c>
      <c r="BV153" s="15" t="str">
        <f t="shared" si="89"/>
        <v>N.A.</v>
      </c>
      <c r="BW153" s="34" t="str">
        <f t="shared" si="90"/>
        <v>N.A.</v>
      </c>
      <c r="BX153" s="15" t="str">
        <f t="shared" si="91"/>
        <v>N.A.</v>
      </c>
      <c r="BY153" s="15" t="str">
        <f t="shared" si="92"/>
        <v>N.A.</v>
      </c>
      <c r="BZ153" s="15" t="str">
        <f t="shared" si="95"/>
        <v>FAILED</v>
      </c>
      <c r="CA153" s="20" t="str">
        <f t="shared" si="93"/>
        <v/>
      </c>
      <c r="CB153" s="16">
        <f t="shared" si="94"/>
        <v>0</v>
      </c>
    </row>
    <row r="154" spans="1:80" x14ac:dyDescent="0.3">
      <c r="A154" s="49">
        <v>152</v>
      </c>
      <c r="B154" s="15">
        <f>TAB!A154</f>
        <v>0</v>
      </c>
      <c r="C154" s="15">
        <f>TAB!B154</f>
        <v>0</v>
      </c>
      <c r="D154" s="14" t="str">
        <f>IF(C154=0,"",TAB!C154)</f>
        <v/>
      </c>
      <c r="E154" s="14" t="str">
        <f>IF(C154=0,"",TAB!D154)</f>
        <v/>
      </c>
      <c r="F154" s="36" t="str">
        <f>IF(C154=0,"",TAB!E154)</f>
        <v/>
      </c>
      <c r="G154" s="14" t="str">
        <f>IF(C154=0,"",TAB!J154)</f>
        <v/>
      </c>
      <c r="H154" s="15" t="str">
        <f t="shared" si="71"/>
        <v/>
      </c>
      <c r="I154" s="15" t="str">
        <f t="shared" si="96"/>
        <v/>
      </c>
      <c r="J154" s="15" t="str">
        <f>IFERROR(VLOOKUP($G154,TAB!$J:$BB,2,FALSE),"")</f>
        <v/>
      </c>
      <c r="K154" s="15" t="str">
        <f>IF(J154="AB",IFERROR(VLOOKUP($G154,TAB!$J:$BB,3,FALSE),""),"NA")</f>
        <v>NA</v>
      </c>
      <c r="L154" s="15" t="str">
        <f>IFERROR(VLOOKUP($G154,TAB!$J:$BB,4,FALSE),"")</f>
        <v/>
      </c>
      <c r="M154" s="15" t="str">
        <f>IFERROR(VLOOKUP($G154,TAB!$J:$BB,5,FALSE),"")</f>
        <v/>
      </c>
      <c r="N154" s="15" t="str">
        <f t="shared" si="72"/>
        <v/>
      </c>
      <c r="O154" s="14" t="str">
        <f>IFERROR(VLOOKUP(N154,INSTRUCTION!$I$1:$J$101,2),"")</f>
        <v/>
      </c>
      <c r="P154" s="15" t="str">
        <f t="shared" si="97"/>
        <v/>
      </c>
      <c r="Q154" s="15" t="str">
        <f t="shared" si="73"/>
        <v/>
      </c>
      <c r="R154" s="15" t="str">
        <f t="shared" si="74"/>
        <v/>
      </c>
      <c r="S154" s="15" t="str">
        <f>IFERROR(VLOOKUP($G154,TAB!$J:$BB,6,FALSE),"")</f>
        <v/>
      </c>
      <c r="T154" s="15" t="str">
        <f>IF(S154="AB",IFERROR(VLOOKUP($G154,TAB!$J:$BB,7,FALSE),""),"NA")</f>
        <v>NA</v>
      </c>
      <c r="U154" s="15" t="str">
        <f>IFERROR(VLOOKUP($G154,TAB!$J:$BB,8,FALSE),"")</f>
        <v/>
      </c>
      <c r="V154" s="15" t="str">
        <f>IFERROR(VLOOKUP($G154,TAB!$J:$BB,9,FALSE),"")</f>
        <v/>
      </c>
      <c r="W154" s="15" t="str">
        <f t="shared" si="75"/>
        <v/>
      </c>
      <c r="X154" s="14" t="str">
        <f>IFERROR(VLOOKUP(W154,INSTRUCTION!$I$1:$J$101,2),"")</f>
        <v/>
      </c>
      <c r="Y154" s="15" t="str">
        <f t="shared" si="98"/>
        <v/>
      </c>
      <c r="Z154" s="14" t="str">
        <f>IF(C154=0,"",TAB!F154)</f>
        <v/>
      </c>
      <c r="AA154" s="15" t="str">
        <f>IFERROR(VLOOKUP(Z154,INSTRUCTION!$D$2:$E$18,2,FALSE),"")</f>
        <v/>
      </c>
      <c r="AB154" s="15" t="str">
        <f t="shared" si="76"/>
        <v/>
      </c>
      <c r="AC154" s="15" t="str">
        <f>IFERROR(VLOOKUP($G154,TAB!$J:$BB,MATCH($Z154,TAB!$1:$1,0)-9,FALSE),"")</f>
        <v/>
      </c>
      <c r="AD154" s="15" t="str">
        <f>IF(AC154="AB",IFERROR(VLOOKUP($G154,TAB!$J:$BB,MATCH($Z154,TAB!$1:$1,0)-8,FALSE),""),"NA")</f>
        <v>NA</v>
      </c>
      <c r="AE154" s="15" t="str">
        <f>IFERROR(VLOOKUP($G154,TAB!$J:$BB,MATCH($Z154,TAB!$1:$1,0)-7,FALSE),"")</f>
        <v/>
      </c>
      <c r="AF154" s="15" t="str">
        <f>IFERROR(VLOOKUP($G154,TAB!$J:$BB,MATCH($Z154,TAB!$1:$1,0)-6,FALSE),"")</f>
        <v/>
      </c>
      <c r="AG154" s="15" t="str">
        <f t="shared" si="77"/>
        <v/>
      </c>
      <c r="AH154" s="14" t="str">
        <f>IFERROR(VLOOKUP(AG154,INSTRUCTION!$I$1:$J$101,2),"")</f>
        <v/>
      </c>
      <c r="AI154" s="15" t="str">
        <f t="shared" si="99"/>
        <v/>
      </c>
      <c r="AJ154" s="15" t="str">
        <f>IF(C154=0,"",TAB!G154)</f>
        <v/>
      </c>
      <c r="AK154" s="15" t="str">
        <f>IFERROR(VLOOKUP(AJ154,INSTRUCTION!$D$2:$E$18,2,FALSE),"")</f>
        <v/>
      </c>
      <c r="AL154" s="15" t="str">
        <f t="shared" si="78"/>
        <v/>
      </c>
      <c r="AM154" s="15" t="str">
        <f>IFERROR(VLOOKUP($G154,TAB!$J:$BB,MATCH($AJ154,TAB!$1:$1,0)-9,FALSE),"")</f>
        <v/>
      </c>
      <c r="AN154" s="15" t="str">
        <f>IF(AM154="AB",IFERROR(VLOOKUP($G154,TAB!$J:$BB,MATCH($AJ154,TAB!$1:$1,0)-8,FALSE),""),"NA")</f>
        <v>NA</v>
      </c>
      <c r="AO154" s="15" t="str">
        <f>IFERROR(VLOOKUP($G154,TAB!$J:$BB,MATCH($AJ154,TAB!$1:$1,0)-7,FALSE),"")</f>
        <v/>
      </c>
      <c r="AP154" s="15" t="str">
        <f>IFERROR(VLOOKUP($G154,TAB!$J:$BB,MATCH($AJ154,TAB!$1:$1,0)-6,FALSE),"")</f>
        <v/>
      </c>
      <c r="AQ154" s="15" t="str">
        <f t="shared" si="79"/>
        <v/>
      </c>
      <c r="AR154" s="14" t="str">
        <f>IFERROR(VLOOKUP(AQ154,INSTRUCTION!$I$1:$J$101,2),"")</f>
        <v/>
      </c>
      <c r="AS154" s="15" t="str">
        <f t="shared" si="100"/>
        <v/>
      </c>
      <c r="AT154" s="15" t="str">
        <f>IF(C154=0,"",TAB!H154)</f>
        <v/>
      </c>
      <c r="AU154" s="15" t="str">
        <f>IFERROR(VLOOKUP(AT154,INSTRUCTION!$D$2:$E$18,2,FALSE),"")</f>
        <v/>
      </c>
      <c r="AV154" s="15" t="str">
        <f t="shared" si="80"/>
        <v/>
      </c>
      <c r="AW154" s="15" t="str">
        <f>IFERROR(VLOOKUP($G154,TAB!$J:$BB,MATCH($AT154,TAB!$1:$1,0)-9,FALSE),"")</f>
        <v/>
      </c>
      <c r="AX154" s="15" t="str">
        <f>IF(AW154="AB",IFERROR(VLOOKUP($G154,TAB!$J:$BB,MATCH($AT154,TAB!$1:$1,0)-8,FALSE),""),"NA")</f>
        <v>NA</v>
      </c>
      <c r="AY154" s="15" t="str">
        <f>IFERROR(VLOOKUP($G154,TAB!$J:$BB,MATCH($AT154,TAB!$1:$1,0)-7,FALSE),"")</f>
        <v/>
      </c>
      <c r="AZ154" s="15" t="str">
        <f>IFERROR(VLOOKUP($G154,TAB!$J:$BB,MATCH($AT154,TAB!$1:$1,0)-6,FALSE),"")</f>
        <v/>
      </c>
      <c r="BA154" s="15" t="str">
        <f t="shared" si="81"/>
        <v/>
      </c>
      <c r="BB154" s="14" t="str">
        <f>IFERROR(VLOOKUP(BA154,INSTRUCTION!$I$1:$J$101,2),"")</f>
        <v/>
      </c>
      <c r="BC154" s="15" t="str">
        <f t="shared" si="101"/>
        <v/>
      </c>
      <c r="BD154" s="15" t="str">
        <f>IF(C154=0,"",TAB!I154)</f>
        <v/>
      </c>
      <c r="BE154" s="15" t="str">
        <f>IFERROR(VLOOKUP(BD154,INSTRUCTION!$D$2:$E$18,2,FALSE),"")</f>
        <v/>
      </c>
      <c r="BF154" s="15" t="str">
        <f t="shared" si="82"/>
        <v/>
      </c>
      <c r="BG154" s="15" t="str">
        <f>IFERROR(VLOOKUP($G154,TAB!$J:$BB,MATCH($BD154,TAB!$1:$1,0)-9,FALSE),"")</f>
        <v/>
      </c>
      <c r="BH154" s="15" t="str">
        <f>IF(BG154="AB",IFERROR(VLOOKUP($G154,TAB!$J:$BB,MATCH($BD154,TAB!$1:$1,0)-8,FALSE),""),"NA")</f>
        <v>NA</v>
      </c>
      <c r="BI154" s="15" t="str">
        <f>IFERROR(VLOOKUP($G154,TAB!$J:$BB,MATCH($BD154,TAB!$1:$1,0)-7,FALSE),"")</f>
        <v/>
      </c>
      <c r="BJ154" s="15" t="str">
        <f>IFERROR(VLOOKUP($G154,TAB!$J:$BB,MATCH($BD154,TAB!$1:$1,0)-6,FALSE),"")</f>
        <v/>
      </c>
      <c r="BK154" s="15" t="str">
        <f t="shared" si="83"/>
        <v/>
      </c>
      <c r="BL154" s="14" t="str">
        <f>IFERROR(VLOOKUP(BK154,INSTRUCTION!$I$1:$J$101,2),"")</f>
        <v/>
      </c>
      <c r="BM154" s="15" t="str">
        <f t="shared" si="102"/>
        <v/>
      </c>
      <c r="BN154" s="15" t="str">
        <f t="shared" si="84"/>
        <v/>
      </c>
      <c r="BO154" s="15" t="str">
        <f>IFERROR(SUMPRODUCT(LARGE((J154,S154,AC154,AM154,AW154,BG154),{1,2,3,4,5})),"")</f>
        <v/>
      </c>
      <c r="BP154" s="15" t="str">
        <f>IFERROR(SUMPRODUCT(LARGE((K154,U154,AE154,AO154,AY154,BI154),{1,2,3,4,5})),"")</f>
        <v/>
      </c>
      <c r="BQ154" s="15" t="str">
        <f>IF(BP154=0,"N.A.",IFERROR(SUMPRODUCT(LARGE((N154,W154,AG154,AQ154,BA154,BK154),{1,2,3,4,5})),""))</f>
        <v/>
      </c>
      <c r="BR154" s="15" t="str">
        <f t="shared" si="85"/>
        <v/>
      </c>
      <c r="BS154" s="15" t="str">
        <f t="shared" si="86"/>
        <v/>
      </c>
      <c r="BT154" s="15" t="str">
        <f t="shared" si="87"/>
        <v>N.A.</v>
      </c>
      <c r="BU154" s="15" t="str">
        <f t="shared" si="88"/>
        <v>N.A.</v>
      </c>
      <c r="BV154" s="15" t="str">
        <f t="shared" si="89"/>
        <v>N.A.</v>
      </c>
      <c r="BW154" s="34" t="str">
        <f t="shared" si="90"/>
        <v>N.A.</v>
      </c>
      <c r="BX154" s="15" t="str">
        <f t="shared" si="91"/>
        <v>N.A.</v>
      </c>
      <c r="BY154" s="15" t="str">
        <f t="shared" si="92"/>
        <v>N.A.</v>
      </c>
      <c r="BZ154" s="15" t="str">
        <f t="shared" si="95"/>
        <v>FAILED</v>
      </c>
      <c r="CA154" s="20" t="str">
        <f t="shared" si="93"/>
        <v/>
      </c>
      <c r="CB154" s="16">
        <f t="shared" si="94"/>
        <v>0</v>
      </c>
    </row>
    <row r="155" spans="1:80" x14ac:dyDescent="0.3">
      <c r="A155" s="49">
        <v>153</v>
      </c>
      <c r="B155" s="15">
        <f>TAB!A155</f>
        <v>0</v>
      </c>
      <c r="C155" s="15">
        <f>TAB!B155</f>
        <v>0</v>
      </c>
      <c r="D155" s="14" t="str">
        <f>IF(C155=0,"",TAB!C155)</f>
        <v/>
      </c>
      <c r="E155" s="14" t="str">
        <f>IF(C155=0,"",TAB!D155)</f>
        <v/>
      </c>
      <c r="F155" s="36" t="str">
        <f>IF(C155=0,"",TAB!E155)</f>
        <v/>
      </c>
      <c r="G155" s="14" t="str">
        <f>IF(C155=0,"",TAB!J155)</f>
        <v/>
      </c>
      <c r="H155" s="15" t="str">
        <f t="shared" si="71"/>
        <v/>
      </c>
      <c r="I155" s="15" t="str">
        <f t="shared" si="96"/>
        <v/>
      </c>
      <c r="J155" s="15" t="str">
        <f>IFERROR(VLOOKUP($G155,TAB!$J:$BB,2,FALSE),"")</f>
        <v/>
      </c>
      <c r="K155" s="15" t="str">
        <f>IF(J155="AB",IFERROR(VLOOKUP($G155,TAB!$J:$BB,3,FALSE),""),"NA")</f>
        <v>NA</v>
      </c>
      <c r="L155" s="15" t="str">
        <f>IFERROR(VLOOKUP($G155,TAB!$J:$BB,4,FALSE),"")</f>
        <v/>
      </c>
      <c r="M155" s="15" t="str">
        <f>IFERROR(VLOOKUP($G155,TAB!$J:$BB,5,FALSE),"")</f>
        <v/>
      </c>
      <c r="N155" s="15" t="str">
        <f t="shared" si="72"/>
        <v/>
      </c>
      <c r="O155" s="14" t="str">
        <f>IFERROR(VLOOKUP(N155,INSTRUCTION!$I$1:$J$101,2),"")</f>
        <v/>
      </c>
      <c r="P155" s="15" t="str">
        <f t="shared" si="97"/>
        <v/>
      </c>
      <c r="Q155" s="15" t="str">
        <f t="shared" si="73"/>
        <v/>
      </c>
      <c r="R155" s="15" t="str">
        <f t="shared" si="74"/>
        <v/>
      </c>
      <c r="S155" s="15" t="str">
        <f>IFERROR(VLOOKUP($G155,TAB!$J:$BB,6,FALSE),"")</f>
        <v/>
      </c>
      <c r="T155" s="15" t="str">
        <f>IF(S155="AB",IFERROR(VLOOKUP($G155,TAB!$J:$BB,7,FALSE),""),"NA")</f>
        <v>NA</v>
      </c>
      <c r="U155" s="15" t="str">
        <f>IFERROR(VLOOKUP($G155,TAB!$J:$BB,8,FALSE),"")</f>
        <v/>
      </c>
      <c r="V155" s="15" t="str">
        <f>IFERROR(VLOOKUP($G155,TAB!$J:$BB,9,FALSE),"")</f>
        <v/>
      </c>
      <c r="W155" s="15" t="str">
        <f t="shared" si="75"/>
        <v/>
      </c>
      <c r="X155" s="14" t="str">
        <f>IFERROR(VLOOKUP(W155,INSTRUCTION!$I$1:$J$101,2),"")</f>
        <v/>
      </c>
      <c r="Y155" s="15" t="str">
        <f t="shared" si="98"/>
        <v/>
      </c>
      <c r="Z155" s="14" t="str">
        <f>IF(C155=0,"",TAB!F155)</f>
        <v/>
      </c>
      <c r="AA155" s="15" t="str">
        <f>IFERROR(VLOOKUP(Z155,INSTRUCTION!$D$2:$E$18,2,FALSE),"")</f>
        <v/>
      </c>
      <c r="AB155" s="15" t="str">
        <f t="shared" si="76"/>
        <v/>
      </c>
      <c r="AC155" s="15" t="str">
        <f>IFERROR(VLOOKUP($G155,TAB!$J:$BB,MATCH($Z155,TAB!$1:$1,0)-9,FALSE),"")</f>
        <v/>
      </c>
      <c r="AD155" s="15" t="str">
        <f>IF(AC155="AB",IFERROR(VLOOKUP($G155,TAB!$J:$BB,MATCH($Z155,TAB!$1:$1,0)-8,FALSE),""),"NA")</f>
        <v>NA</v>
      </c>
      <c r="AE155" s="15" t="str">
        <f>IFERROR(VLOOKUP($G155,TAB!$J:$BB,MATCH($Z155,TAB!$1:$1,0)-7,FALSE),"")</f>
        <v/>
      </c>
      <c r="AF155" s="15" t="str">
        <f>IFERROR(VLOOKUP($G155,TAB!$J:$BB,MATCH($Z155,TAB!$1:$1,0)-6,FALSE),"")</f>
        <v/>
      </c>
      <c r="AG155" s="15" t="str">
        <f t="shared" si="77"/>
        <v/>
      </c>
      <c r="AH155" s="14" t="str">
        <f>IFERROR(VLOOKUP(AG155,INSTRUCTION!$I$1:$J$101,2),"")</f>
        <v/>
      </c>
      <c r="AI155" s="15" t="str">
        <f t="shared" si="99"/>
        <v/>
      </c>
      <c r="AJ155" s="15" t="str">
        <f>IF(C155=0,"",TAB!G155)</f>
        <v/>
      </c>
      <c r="AK155" s="15" t="str">
        <f>IFERROR(VLOOKUP(AJ155,INSTRUCTION!$D$2:$E$18,2,FALSE),"")</f>
        <v/>
      </c>
      <c r="AL155" s="15" t="str">
        <f t="shared" si="78"/>
        <v/>
      </c>
      <c r="AM155" s="15" t="str">
        <f>IFERROR(VLOOKUP($G155,TAB!$J:$BB,MATCH($AJ155,TAB!$1:$1,0)-9,FALSE),"")</f>
        <v/>
      </c>
      <c r="AN155" s="15" t="str">
        <f>IF(AM155="AB",IFERROR(VLOOKUP($G155,TAB!$J:$BB,MATCH($AJ155,TAB!$1:$1,0)-8,FALSE),""),"NA")</f>
        <v>NA</v>
      </c>
      <c r="AO155" s="15" t="str">
        <f>IFERROR(VLOOKUP($G155,TAB!$J:$BB,MATCH($AJ155,TAB!$1:$1,0)-7,FALSE),"")</f>
        <v/>
      </c>
      <c r="AP155" s="15" t="str">
        <f>IFERROR(VLOOKUP($G155,TAB!$J:$BB,MATCH($AJ155,TAB!$1:$1,0)-6,FALSE),"")</f>
        <v/>
      </c>
      <c r="AQ155" s="15" t="str">
        <f t="shared" si="79"/>
        <v/>
      </c>
      <c r="AR155" s="14" t="str">
        <f>IFERROR(VLOOKUP(AQ155,INSTRUCTION!$I$1:$J$101,2),"")</f>
        <v/>
      </c>
      <c r="AS155" s="15" t="str">
        <f t="shared" si="100"/>
        <v/>
      </c>
      <c r="AT155" s="15" t="str">
        <f>IF(C155=0,"",TAB!H155)</f>
        <v/>
      </c>
      <c r="AU155" s="15" t="str">
        <f>IFERROR(VLOOKUP(AT155,INSTRUCTION!$D$2:$E$18,2,FALSE),"")</f>
        <v/>
      </c>
      <c r="AV155" s="15" t="str">
        <f t="shared" si="80"/>
        <v/>
      </c>
      <c r="AW155" s="15" t="str">
        <f>IFERROR(VLOOKUP($G155,TAB!$J:$BB,MATCH($AT155,TAB!$1:$1,0)-9,FALSE),"")</f>
        <v/>
      </c>
      <c r="AX155" s="15" t="str">
        <f>IF(AW155="AB",IFERROR(VLOOKUP($G155,TAB!$J:$BB,MATCH($AT155,TAB!$1:$1,0)-8,FALSE),""),"NA")</f>
        <v>NA</v>
      </c>
      <c r="AY155" s="15" t="str">
        <f>IFERROR(VLOOKUP($G155,TAB!$J:$BB,MATCH($AT155,TAB!$1:$1,0)-7,FALSE),"")</f>
        <v/>
      </c>
      <c r="AZ155" s="15" t="str">
        <f>IFERROR(VLOOKUP($G155,TAB!$J:$BB,MATCH($AT155,TAB!$1:$1,0)-6,FALSE),"")</f>
        <v/>
      </c>
      <c r="BA155" s="15" t="str">
        <f t="shared" si="81"/>
        <v/>
      </c>
      <c r="BB155" s="14" t="str">
        <f>IFERROR(VLOOKUP(BA155,INSTRUCTION!$I$1:$J$101,2),"")</f>
        <v/>
      </c>
      <c r="BC155" s="15" t="str">
        <f t="shared" si="101"/>
        <v/>
      </c>
      <c r="BD155" s="15" t="str">
        <f>IF(C155=0,"",TAB!I155)</f>
        <v/>
      </c>
      <c r="BE155" s="15" t="str">
        <f>IFERROR(VLOOKUP(BD155,INSTRUCTION!$D$2:$E$18,2,FALSE),"")</f>
        <v/>
      </c>
      <c r="BF155" s="15" t="str">
        <f t="shared" si="82"/>
        <v/>
      </c>
      <c r="BG155" s="15" t="str">
        <f>IFERROR(VLOOKUP($G155,TAB!$J:$BB,MATCH($BD155,TAB!$1:$1,0)-9,FALSE),"")</f>
        <v/>
      </c>
      <c r="BH155" s="15" t="str">
        <f>IF(BG155="AB",IFERROR(VLOOKUP($G155,TAB!$J:$BB,MATCH($BD155,TAB!$1:$1,0)-8,FALSE),""),"NA")</f>
        <v>NA</v>
      </c>
      <c r="BI155" s="15" t="str">
        <f>IFERROR(VLOOKUP($G155,TAB!$J:$BB,MATCH($BD155,TAB!$1:$1,0)-7,FALSE),"")</f>
        <v/>
      </c>
      <c r="BJ155" s="15" t="str">
        <f>IFERROR(VLOOKUP($G155,TAB!$J:$BB,MATCH($BD155,TAB!$1:$1,0)-6,FALSE),"")</f>
        <v/>
      </c>
      <c r="BK155" s="15" t="str">
        <f t="shared" si="83"/>
        <v/>
      </c>
      <c r="BL155" s="14" t="str">
        <f>IFERROR(VLOOKUP(BK155,INSTRUCTION!$I$1:$J$101,2),"")</f>
        <v/>
      </c>
      <c r="BM155" s="15" t="str">
        <f t="shared" si="102"/>
        <v/>
      </c>
      <c r="BN155" s="15" t="str">
        <f t="shared" si="84"/>
        <v/>
      </c>
      <c r="BO155" s="15" t="str">
        <f>IFERROR(SUMPRODUCT(LARGE((J155,S155,AC155,AM155,AW155,BG155),{1,2,3,4,5})),"")</f>
        <v/>
      </c>
      <c r="BP155" s="15" t="str">
        <f>IFERROR(SUMPRODUCT(LARGE((K155,U155,AE155,AO155,AY155,BI155),{1,2,3,4,5})),"")</f>
        <v/>
      </c>
      <c r="BQ155" s="15" t="str">
        <f>IF(BP155=0,"N.A.",IFERROR(SUMPRODUCT(LARGE((N155,W155,AG155,AQ155,BA155,BK155),{1,2,3,4,5})),""))</f>
        <v/>
      </c>
      <c r="BR155" s="15" t="str">
        <f t="shared" si="85"/>
        <v/>
      </c>
      <c r="BS155" s="15" t="str">
        <f t="shared" si="86"/>
        <v/>
      </c>
      <c r="BT155" s="15" t="str">
        <f t="shared" si="87"/>
        <v>N.A.</v>
      </c>
      <c r="BU155" s="15" t="str">
        <f t="shared" si="88"/>
        <v>N.A.</v>
      </c>
      <c r="BV155" s="15" t="str">
        <f t="shared" si="89"/>
        <v>N.A.</v>
      </c>
      <c r="BW155" s="34" t="str">
        <f t="shared" si="90"/>
        <v>N.A.</v>
      </c>
      <c r="BX155" s="15" t="str">
        <f t="shared" si="91"/>
        <v>N.A.</v>
      </c>
      <c r="BY155" s="15" t="str">
        <f t="shared" si="92"/>
        <v>N.A.</v>
      </c>
      <c r="BZ155" s="15" t="str">
        <f t="shared" si="95"/>
        <v>FAILED</v>
      </c>
      <c r="CA155" s="20" t="str">
        <f t="shared" si="93"/>
        <v/>
      </c>
      <c r="CB155" s="16">
        <f t="shared" si="94"/>
        <v>0</v>
      </c>
    </row>
    <row r="156" spans="1:80" x14ac:dyDescent="0.3">
      <c r="A156" s="49">
        <v>154</v>
      </c>
      <c r="B156" s="15">
        <f>TAB!A156</f>
        <v>0</v>
      </c>
      <c r="C156" s="15">
        <f>TAB!B156</f>
        <v>0</v>
      </c>
      <c r="D156" s="14" t="str">
        <f>IF(C156=0,"",TAB!C156)</f>
        <v/>
      </c>
      <c r="E156" s="14" t="str">
        <f>IF(C156=0,"",TAB!D156)</f>
        <v/>
      </c>
      <c r="F156" s="36" t="str">
        <f>IF(C156=0,"",TAB!E156)</f>
        <v/>
      </c>
      <c r="G156" s="14" t="str">
        <f>IF(C156=0,"",TAB!J156)</f>
        <v/>
      </c>
      <c r="H156" s="15" t="str">
        <f t="shared" si="71"/>
        <v/>
      </c>
      <c r="I156" s="15" t="str">
        <f t="shared" si="96"/>
        <v/>
      </c>
      <c r="J156" s="15" t="str">
        <f>IFERROR(VLOOKUP($G156,TAB!$J:$BB,2,FALSE),"")</f>
        <v/>
      </c>
      <c r="K156" s="15" t="str">
        <f>IF(J156="AB",IFERROR(VLOOKUP($G156,TAB!$J:$BB,3,FALSE),""),"NA")</f>
        <v>NA</v>
      </c>
      <c r="L156" s="15" t="str">
        <f>IFERROR(VLOOKUP($G156,TAB!$J:$BB,4,FALSE),"")</f>
        <v/>
      </c>
      <c r="M156" s="15" t="str">
        <f>IFERROR(VLOOKUP($G156,TAB!$J:$BB,5,FALSE),"")</f>
        <v/>
      </c>
      <c r="N156" s="15" t="str">
        <f t="shared" si="72"/>
        <v/>
      </c>
      <c r="O156" s="14" t="str">
        <f>IFERROR(VLOOKUP(N156,INSTRUCTION!$I$1:$J$101,2),"")</f>
        <v/>
      </c>
      <c r="P156" s="15" t="str">
        <f t="shared" si="97"/>
        <v/>
      </c>
      <c r="Q156" s="15" t="str">
        <f t="shared" si="73"/>
        <v/>
      </c>
      <c r="R156" s="15" t="str">
        <f t="shared" si="74"/>
        <v/>
      </c>
      <c r="S156" s="15" t="str">
        <f>IFERROR(VLOOKUP($G156,TAB!$J:$BB,6,FALSE),"")</f>
        <v/>
      </c>
      <c r="T156" s="15" t="str">
        <f>IF(S156="AB",IFERROR(VLOOKUP($G156,TAB!$J:$BB,7,FALSE),""),"NA")</f>
        <v>NA</v>
      </c>
      <c r="U156" s="15" t="str">
        <f>IFERROR(VLOOKUP($G156,TAB!$J:$BB,8,FALSE),"")</f>
        <v/>
      </c>
      <c r="V156" s="15" t="str">
        <f>IFERROR(VLOOKUP($G156,TAB!$J:$BB,9,FALSE),"")</f>
        <v/>
      </c>
      <c r="W156" s="15" t="str">
        <f t="shared" si="75"/>
        <v/>
      </c>
      <c r="X156" s="14" t="str">
        <f>IFERROR(VLOOKUP(W156,INSTRUCTION!$I$1:$J$101,2),"")</f>
        <v/>
      </c>
      <c r="Y156" s="15" t="str">
        <f t="shared" si="98"/>
        <v/>
      </c>
      <c r="Z156" s="14" t="str">
        <f>IF(C156=0,"",TAB!F156)</f>
        <v/>
      </c>
      <c r="AA156" s="15" t="str">
        <f>IFERROR(VLOOKUP(Z156,INSTRUCTION!$D$2:$E$18,2,FALSE),"")</f>
        <v/>
      </c>
      <c r="AB156" s="15" t="str">
        <f t="shared" si="76"/>
        <v/>
      </c>
      <c r="AC156" s="15" t="str">
        <f>IFERROR(VLOOKUP($G156,TAB!$J:$BB,MATCH($Z156,TAB!$1:$1,0)-9,FALSE),"")</f>
        <v/>
      </c>
      <c r="AD156" s="15" t="str">
        <f>IF(AC156="AB",IFERROR(VLOOKUP($G156,TAB!$J:$BB,MATCH($Z156,TAB!$1:$1,0)-8,FALSE),""),"NA")</f>
        <v>NA</v>
      </c>
      <c r="AE156" s="15" t="str">
        <f>IFERROR(VLOOKUP($G156,TAB!$J:$BB,MATCH($Z156,TAB!$1:$1,0)-7,FALSE),"")</f>
        <v/>
      </c>
      <c r="AF156" s="15" t="str">
        <f>IFERROR(VLOOKUP($G156,TAB!$J:$BB,MATCH($Z156,TAB!$1:$1,0)-6,FALSE),"")</f>
        <v/>
      </c>
      <c r="AG156" s="15" t="str">
        <f t="shared" si="77"/>
        <v/>
      </c>
      <c r="AH156" s="14" t="str">
        <f>IFERROR(VLOOKUP(AG156,INSTRUCTION!$I$1:$J$101,2),"")</f>
        <v/>
      </c>
      <c r="AI156" s="15" t="str">
        <f t="shared" si="99"/>
        <v/>
      </c>
      <c r="AJ156" s="15" t="str">
        <f>IF(C156=0,"",TAB!G156)</f>
        <v/>
      </c>
      <c r="AK156" s="15" t="str">
        <f>IFERROR(VLOOKUP(AJ156,INSTRUCTION!$D$2:$E$18,2,FALSE),"")</f>
        <v/>
      </c>
      <c r="AL156" s="15" t="str">
        <f t="shared" si="78"/>
        <v/>
      </c>
      <c r="AM156" s="15" t="str">
        <f>IFERROR(VLOOKUP($G156,TAB!$J:$BB,MATCH($AJ156,TAB!$1:$1,0)-9,FALSE),"")</f>
        <v/>
      </c>
      <c r="AN156" s="15" t="str">
        <f>IF(AM156="AB",IFERROR(VLOOKUP($G156,TAB!$J:$BB,MATCH($AJ156,TAB!$1:$1,0)-8,FALSE),""),"NA")</f>
        <v>NA</v>
      </c>
      <c r="AO156" s="15" t="str">
        <f>IFERROR(VLOOKUP($G156,TAB!$J:$BB,MATCH($AJ156,TAB!$1:$1,0)-7,FALSE),"")</f>
        <v/>
      </c>
      <c r="AP156" s="15" t="str">
        <f>IFERROR(VLOOKUP($G156,TAB!$J:$BB,MATCH($AJ156,TAB!$1:$1,0)-6,FALSE),"")</f>
        <v/>
      </c>
      <c r="AQ156" s="15" t="str">
        <f t="shared" si="79"/>
        <v/>
      </c>
      <c r="AR156" s="14" t="str">
        <f>IFERROR(VLOOKUP(AQ156,INSTRUCTION!$I$1:$J$101,2),"")</f>
        <v/>
      </c>
      <c r="AS156" s="15" t="str">
        <f t="shared" si="100"/>
        <v/>
      </c>
      <c r="AT156" s="15" t="str">
        <f>IF(C156=0,"",TAB!H156)</f>
        <v/>
      </c>
      <c r="AU156" s="15" t="str">
        <f>IFERROR(VLOOKUP(AT156,INSTRUCTION!$D$2:$E$18,2,FALSE),"")</f>
        <v/>
      </c>
      <c r="AV156" s="15" t="str">
        <f t="shared" si="80"/>
        <v/>
      </c>
      <c r="AW156" s="15" t="str">
        <f>IFERROR(VLOOKUP($G156,TAB!$J:$BB,MATCH($AT156,TAB!$1:$1,0)-9,FALSE),"")</f>
        <v/>
      </c>
      <c r="AX156" s="15" t="str">
        <f>IF(AW156="AB",IFERROR(VLOOKUP($G156,TAB!$J:$BB,MATCH($AT156,TAB!$1:$1,0)-8,FALSE),""),"NA")</f>
        <v>NA</v>
      </c>
      <c r="AY156" s="15" t="str">
        <f>IFERROR(VLOOKUP($G156,TAB!$J:$BB,MATCH($AT156,TAB!$1:$1,0)-7,FALSE),"")</f>
        <v/>
      </c>
      <c r="AZ156" s="15" t="str">
        <f>IFERROR(VLOOKUP($G156,TAB!$J:$BB,MATCH($AT156,TAB!$1:$1,0)-6,FALSE),"")</f>
        <v/>
      </c>
      <c r="BA156" s="15" t="str">
        <f t="shared" si="81"/>
        <v/>
      </c>
      <c r="BB156" s="14" t="str">
        <f>IFERROR(VLOOKUP(BA156,INSTRUCTION!$I$1:$J$101,2),"")</f>
        <v/>
      </c>
      <c r="BC156" s="15" t="str">
        <f t="shared" si="101"/>
        <v/>
      </c>
      <c r="BD156" s="15" t="str">
        <f>IF(C156=0,"",TAB!I156)</f>
        <v/>
      </c>
      <c r="BE156" s="15" t="str">
        <f>IFERROR(VLOOKUP(BD156,INSTRUCTION!$D$2:$E$18,2,FALSE),"")</f>
        <v/>
      </c>
      <c r="BF156" s="15" t="str">
        <f t="shared" si="82"/>
        <v/>
      </c>
      <c r="BG156" s="15" t="str">
        <f>IFERROR(VLOOKUP($G156,TAB!$J:$BB,MATCH($BD156,TAB!$1:$1,0)-9,FALSE),"")</f>
        <v/>
      </c>
      <c r="BH156" s="15" t="str">
        <f>IF(BG156="AB",IFERROR(VLOOKUP($G156,TAB!$J:$BB,MATCH($BD156,TAB!$1:$1,0)-8,FALSE),""),"NA")</f>
        <v>NA</v>
      </c>
      <c r="BI156" s="15" t="str">
        <f>IFERROR(VLOOKUP($G156,TAB!$J:$BB,MATCH($BD156,TAB!$1:$1,0)-7,FALSE),"")</f>
        <v/>
      </c>
      <c r="BJ156" s="15" t="str">
        <f>IFERROR(VLOOKUP($G156,TAB!$J:$BB,MATCH($BD156,TAB!$1:$1,0)-6,FALSE),"")</f>
        <v/>
      </c>
      <c r="BK156" s="15" t="str">
        <f t="shared" si="83"/>
        <v/>
      </c>
      <c r="BL156" s="14" t="str">
        <f>IFERROR(VLOOKUP(BK156,INSTRUCTION!$I$1:$J$101,2),"")</f>
        <v/>
      </c>
      <c r="BM156" s="15" t="str">
        <f t="shared" si="102"/>
        <v/>
      </c>
      <c r="BN156" s="15" t="str">
        <f t="shared" si="84"/>
        <v/>
      </c>
      <c r="BO156" s="15" t="str">
        <f>IFERROR(SUMPRODUCT(LARGE((J156,S156,AC156,AM156,AW156,BG156),{1,2,3,4,5})),"")</f>
        <v/>
      </c>
      <c r="BP156" s="15" t="str">
        <f>IFERROR(SUMPRODUCT(LARGE((K156,U156,AE156,AO156,AY156,BI156),{1,2,3,4,5})),"")</f>
        <v/>
      </c>
      <c r="BQ156" s="15" t="str">
        <f>IF(BP156=0,"N.A.",IFERROR(SUMPRODUCT(LARGE((N156,W156,AG156,AQ156,BA156,BK156),{1,2,3,4,5})),""))</f>
        <v/>
      </c>
      <c r="BR156" s="15" t="str">
        <f t="shared" si="85"/>
        <v/>
      </c>
      <c r="BS156" s="15" t="str">
        <f t="shared" si="86"/>
        <v/>
      </c>
      <c r="BT156" s="15" t="str">
        <f t="shared" si="87"/>
        <v>N.A.</v>
      </c>
      <c r="BU156" s="15" t="str">
        <f t="shared" si="88"/>
        <v>N.A.</v>
      </c>
      <c r="BV156" s="15" t="str">
        <f t="shared" si="89"/>
        <v>N.A.</v>
      </c>
      <c r="BW156" s="34" t="str">
        <f t="shared" si="90"/>
        <v>N.A.</v>
      </c>
      <c r="BX156" s="15" t="str">
        <f t="shared" si="91"/>
        <v>N.A.</v>
      </c>
      <c r="BY156" s="15" t="str">
        <f t="shared" si="92"/>
        <v>N.A.</v>
      </c>
      <c r="BZ156" s="15" t="str">
        <f t="shared" si="95"/>
        <v>FAILED</v>
      </c>
      <c r="CA156" s="20" t="str">
        <f t="shared" si="93"/>
        <v/>
      </c>
      <c r="CB156" s="16">
        <f t="shared" si="94"/>
        <v>0</v>
      </c>
    </row>
    <row r="157" spans="1:80" x14ac:dyDescent="0.3">
      <c r="A157" s="49">
        <v>155</v>
      </c>
      <c r="B157" s="15">
        <f>TAB!A157</f>
        <v>0</v>
      </c>
      <c r="C157" s="15">
        <f>TAB!B157</f>
        <v>0</v>
      </c>
      <c r="D157" s="14" t="str">
        <f>IF(C157=0,"",TAB!C157)</f>
        <v/>
      </c>
      <c r="E157" s="14" t="str">
        <f>IF(C157=0,"",TAB!D157)</f>
        <v/>
      </c>
      <c r="F157" s="36" t="str">
        <f>IF(C157=0,"",TAB!E157)</f>
        <v/>
      </c>
      <c r="G157" s="14" t="str">
        <f>IF(C157=0,"",TAB!J157)</f>
        <v/>
      </c>
      <c r="H157" s="15" t="str">
        <f t="shared" si="71"/>
        <v/>
      </c>
      <c r="I157" s="15" t="str">
        <f t="shared" si="96"/>
        <v/>
      </c>
      <c r="J157" s="15" t="str">
        <f>IFERROR(VLOOKUP($G157,TAB!$J:$BB,2,FALSE),"")</f>
        <v/>
      </c>
      <c r="K157" s="15" t="str">
        <f>IF(J157="AB",IFERROR(VLOOKUP($G157,TAB!$J:$BB,3,FALSE),""),"NA")</f>
        <v>NA</v>
      </c>
      <c r="L157" s="15" t="str">
        <f>IFERROR(VLOOKUP($G157,TAB!$J:$BB,4,FALSE),"")</f>
        <v/>
      </c>
      <c r="M157" s="15" t="str">
        <f>IFERROR(VLOOKUP($G157,TAB!$J:$BB,5,FALSE),"")</f>
        <v/>
      </c>
      <c r="N157" s="15" t="str">
        <f t="shared" si="72"/>
        <v/>
      </c>
      <c r="O157" s="14" t="str">
        <f>IFERROR(VLOOKUP(N157,INSTRUCTION!$I$1:$J$101,2),"")</f>
        <v/>
      </c>
      <c r="P157" s="15" t="str">
        <f t="shared" si="97"/>
        <v/>
      </c>
      <c r="Q157" s="15" t="str">
        <f t="shared" si="73"/>
        <v/>
      </c>
      <c r="R157" s="15" t="str">
        <f t="shared" si="74"/>
        <v/>
      </c>
      <c r="S157" s="15" t="str">
        <f>IFERROR(VLOOKUP($G157,TAB!$J:$BB,6,FALSE),"")</f>
        <v/>
      </c>
      <c r="T157" s="15" t="str">
        <f>IF(S157="AB",IFERROR(VLOOKUP($G157,TAB!$J:$BB,7,FALSE),""),"NA")</f>
        <v>NA</v>
      </c>
      <c r="U157" s="15" t="str">
        <f>IFERROR(VLOOKUP($G157,TAB!$J:$BB,8,FALSE),"")</f>
        <v/>
      </c>
      <c r="V157" s="15" t="str">
        <f>IFERROR(VLOOKUP($G157,TAB!$J:$BB,9,FALSE),"")</f>
        <v/>
      </c>
      <c r="W157" s="15" t="str">
        <f t="shared" si="75"/>
        <v/>
      </c>
      <c r="X157" s="14" t="str">
        <f>IFERROR(VLOOKUP(W157,INSTRUCTION!$I$1:$J$101,2),"")</f>
        <v/>
      </c>
      <c r="Y157" s="15" t="str">
        <f t="shared" si="98"/>
        <v/>
      </c>
      <c r="Z157" s="14" t="str">
        <f>IF(C157=0,"",TAB!F157)</f>
        <v/>
      </c>
      <c r="AA157" s="15" t="str">
        <f>IFERROR(VLOOKUP(Z157,INSTRUCTION!$D$2:$E$18,2,FALSE),"")</f>
        <v/>
      </c>
      <c r="AB157" s="15" t="str">
        <f t="shared" si="76"/>
        <v/>
      </c>
      <c r="AC157" s="15" t="str">
        <f>IFERROR(VLOOKUP($G157,TAB!$J:$BB,MATCH($Z157,TAB!$1:$1,0)-9,FALSE),"")</f>
        <v/>
      </c>
      <c r="AD157" s="15" t="str">
        <f>IF(AC157="AB",IFERROR(VLOOKUP($G157,TAB!$J:$BB,MATCH($Z157,TAB!$1:$1,0)-8,FALSE),""),"NA")</f>
        <v>NA</v>
      </c>
      <c r="AE157" s="15" t="str">
        <f>IFERROR(VLOOKUP($G157,TAB!$J:$BB,MATCH($Z157,TAB!$1:$1,0)-7,FALSE),"")</f>
        <v/>
      </c>
      <c r="AF157" s="15" t="str">
        <f>IFERROR(VLOOKUP($G157,TAB!$J:$BB,MATCH($Z157,TAB!$1:$1,0)-6,FALSE),"")</f>
        <v/>
      </c>
      <c r="AG157" s="15" t="str">
        <f t="shared" si="77"/>
        <v/>
      </c>
      <c r="AH157" s="14" t="str">
        <f>IFERROR(VLOOKUP(AG157,INSTRUCTION!$I$1:$J$101,2),"")</f>
        <v/>
      </c>
      <c r="AI157" s="15" t="str">
        <f t="shared" si="99"/>
        <v/>
      </c>
      <c r="AJ157" s="15" t="str">
        <f>IF(C157=0,"",TAB!G157)</f>
        <v/>
      </c>
      <c r="AK157" s="15" t="str">
        <f>IFERROR(VLOOKUP(AJ157,INSTRUCTION!$D$2:$E$18,2,FALSE),"")</f>
        <v/>
      </c>
      <c r="AL157" s="15" t="str">
        <f t="shared" si="78"/>
        <v/>
      </c>
      <c r="AM157" s="15" t="str">
        <f>IFERROR(VLOOKUP($G157,TAB!$J:$BB,MATCH($AJ157,TAB!$1:$1,0)-9,FALSE),"")</f>
        <v/>
      </c>
      <c r="AN157" s="15" t="str">
        <f>IF(AM157="AB",IFERROR(VLOOKUP($G157,TAB!$J:$BB,MATCH($AJ157,TAB!$1:$1,0)-8,FALSE),""),"NA")</f>
        <v>NA</v>
      </c>
      <c r="AO157" s="15" t="str">
        <f>IFERROR(VLOOKUP($G157,TAB!$J:$BB,MATCH($AJ157,TAB!$1:$1,0)-7,FALSE),"")</f>
        <v/>
      </c>
      <c r="AP157" s="15" t="str">
        <f>IFERROR(VLOOKUP($G157,TAB!$J:$BB,MATCH($AJ157,TAB!$1:$1,0)-6,FALSE),"")</f>
        <v/>
      </c>
      <c r="AQ157" s="15" t="str">
        <f t="shared" si="79"/>
        <v/>
      </c>
      <c r="AR157" s="14" t="str">
        <f>IFERROR(VLOOKUP(AQ157,INSTRUCTION!$I$1:$J$101,2),"")</f>
        <v/>
      </c>
      <c r="AS157" s="15" t="str">
        <f t="shared" si="100"/>
        <v/>
      </c>
      <c r="AT157" s="15" t="str">
        <f>IF(C157=0,"",TAB!H157)</f>
        <v/>
      </c>
      <c r="AU157" s="15" t="str">
        <f>IFERROR(VLOOKUP(AT157,INSTRUCTION!$D$2:$E$18,2,FALSE),"")</f>
        <v/>
      </c>
      <c r="AV157" s="15" t="str">
        <f t="shared" si="80"/>
        <v/>
      </c>
      <c r="AW157" s="15" t="str">
        <f>IFERROR(VLOOKUP($G157,TAB!$J:$BB,MATCH($AT157,TAB!$1:$1,0)-9,FALSE),"")</f>
        <v/>
      </c>
      <c r="AX157" s="15" t="str">
        <f>IF(AW157="AB",IFERROR(VLOOKUP($G157,TAB!$J:$BB,MATCH($AT157,TAB!$1:$1,0)-8,FALSE),""),"NA")</f>
        <v>NA</v>
      </c>
      <c r="AY157" s="15" t="str">
        <f>IFERROR(VLOOKUP($G157,TAB!$J:$BB,MATCH($AT157,TAB!$1:$1,0)-7,FALSE),"")</f>
        <v/>
      </c>
      <c r="AZ157" s="15" t="str">
        <f>IFERROR(VLOOKUP($G157,TAB!$J:$BB,MATCH($AT157,TAB!$1:$1,0)-6,FALSE),"")</f>
        <v/>
      </c>
      <c r="BA157" s="15" t="str">
        <f t="shared" si="81"/>
        <v/>
      </c>
      <c r="BB157" s="14" t="str">
        <f>IFERROR(VLOOKUP(BA157,INSTRUCTION!$I$1:$J$101,2),"")</f>
        <v/>
      </c>
      <c r="BC157" s="15" t="str">
        <f t="shared" si="101"/>
        <v/>
      </c>
      <c r="BD157" s="15" t="str">
        <f>IF(C157=0,"",TAB!I157)</f>
        <v/>
      </c>
      <c r="BE157" s="15" t="str">
        <f>IFERROR(VLOOKUP(BD157,INSTRUCTION!$D$2:$E$18,2,FALSE),"")</f>
        <v/>
      </c>
      <c r="BF157" s="15" t="str">
        <f t="shared" si="82"/>
        <v/>
      </c>
      <c r="BG157" s="15" t="str">
        <f>IFERROR(VLOOKUP($G157,TAB!$J:$BB,MATCH($BD157,TAB!$1:$1,0)-9,FALSE),"")</f>
        <v/>
      </c>
      <c r="BH157" s="15" t="str">
        <f>IF(BG157="AB",IFERROR(VLOOKUP($G157,TAB!$J:$BB,MATCH($BD157,TAB!$1:$1,0)-8,FALSE),""),"NA")</f>
        <v>NA</v>
      </c>
      <c r="BI157" s="15" t="str">
        <f>IFERROR(VLOOKUP($G157,TAB!$J:$BB,MATCH($BD157,TAB!$1:$1,0)-7,FALSE),"")</f>
        <v/>
      </c>
      <c r="BJ157" s="15" t="str">
        <f>IFERROR(VLOOKUP($G157,TAB!$J:$BB,MATCH($BD157,TAB!$1:$1,0)-6,FALSE),"")</f>
        <v/>
      </c>
      <c r="BK157" s="15" t="str">
        <f t="shared" si="83"/>
        <v/>
      </c>
      <c r="BL157" s="14" t="str">
        <f>IFERROR(VLOOKUP(BK157,INSTRUCTION!$I$1:$J$101,2),"")</f>
        <v/>
      </c>
      <c r="BM157" s="15" t="str">
        <f t="shared" si="102"/>
        <v/>
      </c>
      <c r="BN157" s="15" t="str">
        <f t="shared" si="84"/>
        <v/>
      </c>
      <c r="BO157" s="15" t="str">
        <f>IFERROR(SUMPRODUCT(LARGE((J157,S157,AC157,AM157,AW157,BG157),{1,2,3,4,5})),"")</f>
        <v/>
      </c>
      <c r="BP157" s="15" t="str">
        <f>IFERROR(SUMPRODUCT(LARGE((K157,U157,AE157,AO157,AY157,BI157),{1,2,3,4,5})),"")</f>
        <v/>
      </c>
      <c r="BQ157" s="15" t="str">
        <f>IF(BP157=0,"N.A.",IFERROR(SUMPRODUCT(LARGE((N157,W157,AG157,AQ157,BA157,BK157),{1,2,3,4,5})),""))</f>
        <v/>
      </c>
      <c r="BR157" s="15" t="str">
        <f t="shared" si="85"/>
        <v/>
      </c>
      <c r="BS157" s="15" t="str">
        <f t="shared" si="86"/>
        <v/>
      </c>
      <c r="BT157" s="15" t="str">
        <f t="shared" si="87"/>
        <v>N.A.</v>
      </c>
      <c r="BU157" s="15" t="str">
        <f t="shared" si="88"/>
        <v>N.A.</v>
      </c>
      <c r="BV157" s="15" t="str">
        <f t="shared" si="89"/>
        <v>N.A.</v>
      </c>
      <c r="BW157" s="34" t="str">
        <f t="shared" si="90"/>
        <v>N.A.</v>
      </c>
      <c r="BX157" s="15" t="str">
        <f t="shared" si="91"/>
        <v>N.A.</v>
      </c>
      <c r="BY157" s="15" t="str">
        <f t="shared" si="92"/>
        <v>N.A.</v>
      </c>
      <c r="BZ157" s="15" t="str">
        <f t="shared" si="95"/>
        <v>FAILED</v>
      </c>
      <c r="CA157" s="20" t="str">
        <f t="shared" si="93"/>
        <v/>
      </c>
      <c r="CB157" s="16">
        <f t="shared" si="94"/>
        <v>0</v>
      </c>
    </row>
    <row r="158" spans="1:80" x14ac:dyDescent="0.3">
      <c r="A158" s="49">
        <v>156</v>
      </c>
      <c r="B158" s="15">
        <f>TAB!A158</f>
        <v>0</v>
      </c>
      <c r="C158" s="15">
        <f>TAB!B158</f>
        <v>0</v>
      </c>
      <c r="D158" s="14" t="str">
        <f>IF(C158=0,"",TAB!C158)</f>
        <v/>
      </c>
      <c r="E158" s="14" t="str">
        <f>IF(C158=0,"",TAB!D158)</f>
        <v/>
      </c>
      <c r="F158" s="36" t="str">
        <f>IF(C158=0,"",TAB!E158)</f>
        <v/>
      </c>
      <c r="G158" s="14" t="str">
        <f>IF(C158=0,"",TAB!J158)</f>
        <v/>
      </c>
      <c r="H158" s="15" t="str">
        <f t="shared" si="71"/>
        <v/>
      </c>
      <c r="I158" s="15" t="str">
        <f t="shared" si="96"/>
        <v/>
      </c>
      <c r="J158" s="15" t="str">
        <f>IFERROR(VLOOKUP($G158,TAB!$J:$BB,2,FALSE),"")</f>
        <v/>
      </c>
      <c r="K158" s="15" t="str">
        <f>IF(J158="AB",IFERROR(VLOOKUP($G158,TAB!$J:$BB,3,FALSE),""),"NA")</f>
        <v>NA</v>
      </c>
      <c r="L158" s="15" t="str">
        <f>IFERROR(VLOOKUP($G158,TAB!$J:$BB,4,FALSE),"")</f>
        <v/>
      </c>
      <c r="M158" s="15" t="str">
        <f>IFERROR(VLOOKUP($G158,TAB!$J:$BB,5,FALSE),"")</f>
        <v/>
      </c>
      <c r="N158" s="15" t="str">
        <f t="shared" si="72"/>
        <v/>
      </c>
      <c r="O158" s="14" t="str">
        <f>IFERROR(VLOOKUP(N158,INSTRUCTION!$I$1:$J$101,2),"")</f>
        <v/>
      </c>
      <c r="P158" s="15" t="str">
        <f t="shared" si="97"/>
        <v/>
      </c>
      <c r="Q158" s="15" t="str">
        <f t="shared" si="73"/>
        <v/>
      </c>
      <c r="R158" s="15" t="str">
        <f t="shared" si="74"/>
        <v/>
      </c>
      <c r="S158" s="15" t="str">
        <f>IFERROR(VLOOKUP($G158,TAB!$J:$BB,6,FALSE),"")</f>
        <v/>
      </c>
      <c r="T158" s="15" t="str">
        <f>IF(S158="AB",IFERROR(VLOOKUP($G158,TAB!$J:$BB,7,FALSE),""),"NA")</f>
        <v>NA</v>
      </c>
      <c r="U158" s="15" t="str">
        <f>IFERROR(VLOOKUP($G158,TAB!$J:$BB,8,FALSE),"")</f>
        <v/>
      </c>
      <c r="V158" s="15" t="str">
        <f>IFERROR(VLOOKUP($G158,TAB!$J:$BB,9,FALSE),"")</f>
        <v/>
      </c>
      <c r="W158" s="15" t="str">
        <f t="shared" si="75"/>
        <v/>
      </c>
      <c r="X158" s="14" t="str">
        <f>IFERROR(VLOOKUP(W158,INSTRUCTION!$I$1:$J$101,2),"")</f>
        <v/>
      </c>
      <c r="Y158" s="15" t="str">
        <f t="shared" si="98"/>
        <v/>
      </c>
      <c r="Z158" s="14" t="str">
        <f>IF(C158=0,"",TAB!F158)</f>
        <v/>
      </c>
      <c r="AA158" s="15" t="str">
        <f>IFERROR(VLOOKUP(Z158,INSTRUCTION!$D$2:$E$18,2,FALSE),"")</f>
        <v/>
      </c>
      <c r="AB158" s="15" t="str">
        <f t="shared" si="76"/>
        <v/>
      </c>
      <c r="AC158" s="15" t="str">
        <f>IFERROR(VLOOKUP($G158,TAB!$J:$BB,MATCH($Z158,TAB!$1:$1,0)-9,FALSE),"")</f>
        <v/>
      </c>
      <c r="AD158" s="15" t="str">
        <f>IF(AC158="AB",IFERROR(VLOOKUP($G158,TAB!$J:$BB,MATCH($Z158,TAB!$1:$1,0)-8,FALSE),""),"NA")</f>
        <v>NA</v>
      </c>
      <c r="AE158" s="15" t="str">
        <f>IFERROR(VLOOKUP($G158,TAB!$J:$BB,MATCH($Z158,TAB!$1:$1,0)-7,FALSE),"")</f>
        <v/>
      </c>
      <c r="AF158" s="15" t="str">
        <f>IFERROR(VLOOKUP($G158,TAB!$J:$BB,MATCH($Z158,TAB!$1:$1,0)-6,FALSE),"")</f>
        <v/>
      </c>
      <c r="AG158" s="15" t="str">
        <f t="shared" si="77"/>
        <v/>
      </c>
      <c r="AH158" s="14" t="str">
        <f>IFERROR(VLOOKUP(AG158,INSTRUCTION!$I$1:$J$101,2),"")</f>
        <v/>
      </c>
      <c r="AI158" s="15" t="str">
        <f t="shared" si="99"/>
        <v/>
      </c>
      <c r="AJ158" s="15" t="str">
        <f>IF(C158=0,"",TAB!G158)</f>
        <v/>
      </c>
      <c r="AK158" s="15" t="str">
        <f>IFERROR(VLOOKUP(AJ158,INSTRUCTION!$D$2:$E$18,2,FALSE),"")</f>
        <v/>
      </c>
      <c r="AL158" s="15" t="str">
        <f t="shared" si="78"/>
        <v/>
      </c>
      <c r="AM158" s="15" t="str">
        <f>IFERROR(VLOOKUP($G158,TAB!$J:$BB,MATCH($AJ158,TAB!$1:$1,0)-9,FALSE),"")</f>
        <v/>
      </c>
      <c r="AN158" s="15" t="str">
        <f>IF(AM158="AB",IFERROR(VLOOKUP($G158,TAB!$J:$BB,MATCH($AJ158,TAB!$1:$1,0)-8,FALSE),""),"NA")</f>
        <v>NA</v>
      </c>
      <c r="AO158" s="15" t="str">
        <f>IFERROR(VLOOKUP($G158,TAB!$J:$BB,MATCH($AJ158,TAB!$1:$1,0)-7,FALSE),"")</f>
        <v/>
      </c>
      <c r="AP158" s="15" t="str">
        <f>IFERROR(VLOOKUP($G158,TAB!$J:$BB,MATCH($AJ158,TAB!$1:$1,0)-6,FALSE),"")</f>
        <v/>
      </c>
      <c r="AQ158" s="15" t="str">
        <f t="shared" si="79"/>
        <v/>
      </c>
      <c r="AR158" s="14" t="str">
        <f>IFERROR(VLOOKUP(AQ158,INSTRUCTION!$I$1:$J$101,2),"")</f>
        <v/>
      </c>
      <c r="AS158" s="15" t="str">
        <f t="shared" si="100"/>
        <v/>
      </c>
      <c r="AT158" s="15" t="str">
        <f>IF(C158=0,"",TAB!H158)</f>
        <v/>
      </c>
      <c r="AU158" s="15" t="str">
        <f>IFERROR(VLOOKUP(AT158,INSTRUCTION!$D$2:$E$18,2,FALSE),"")</f>
        <v/>
      </c>
      <c r="AV158" s="15" t="str">
        <f t="shared" si="80"/>
        <v/>
      </c>
      <c r="AW158" s="15" t="str">
        <f>IFERROR(VLOOKUP($G158,TAB!$J:$BB,MATCH($AT158,TAB!$1:$1,0)-9,FALSE),"")</f>
        <v/>
      </c>
      <c r="AX158" s="15" t="str">
        <f>IF(AW158="AB",IFERROR(VLOOKUP($G158,TAB!$J:$BB,MATCH($AT158,TAB!$1:$1,0)-8,FALSE),""),"NA")</f>
        <v>NA</v>
      </c>
      <c r="AY158" s="15" t="str">
        <f>IFERROR(VLOOKUP($G158,TAB!$J:$BB,MATCH($AT158,TAB!$1:$1,0)-7,FALSE),"")</f>
        <v/>
      </c>
      <c r="AZ158" s="15" t="str">
        <f>IFERROR(VLOOKUP($G158,TAB!$J:$BB,MATCH($AT158,TAB!$1:$1,0)-6,FALSE),"")</f>
        <v/>
      </c>
      <c r="BA158" s="15" t="str">
        <f t="shared" si="81"/>
        <v/>
      </c>
      <c r="BB158" s="14" t="str">
        <f>IFERROR(VLOOKUP(BA158,INSTRUCTION!$I$1:$J$101,2),"")</f>
        <v/>
      </c>
      <c r="BC158" s="15" t="str">
        <f t="shared" si="101"/>
        <v/>
      </c>
      <c r="BD158" s="15" t="str">
        <f>IF(C158=0,"",TAB!I158)</f>
        <v/>
      </c>
      <c r="BE158" s="15" t="str">
        <f>IFERROR(VLOOKUP(BD158,INSTRUCTION!$D$2:$E$18,2,FALSE),"")</f>
        <v/>
      </c>
      <c r="BF158" s="15" t="str">
        <f t="shared" si="82"/>
        <v/>
      </c>
      <c r="BG158" s="15" t="str">
        <f>IFERROR(VLOOKUP($G158,TAB!$J:$BB,MATCH($BD158,TAB!$1:$1,0)-9,FALSE),"")</f>
        <v/>
      </c>
      <c r="BH158" s="15" t="str">
        <f>IF(BG158="AB",IFERROR(VLOOKUP($G158,TAB!$J:$BB,MATCH($BD158,TAB!$1:$1,0)-8,FALSE),""),"NA")</f>
        <v>NA</v>
      </c>
      <c r="BI158" s="15" t="str">
        <f>IFERROR(VLOOKUP($G158,TAB!$J:$BB,MATCH($BD158,TAB!$1:$1,0)-7,FALSE),"")</f>
        <v/>
      </c>
      <c r="BJ158" s="15" t="str">
        <f>IFERROR(VLOOKUP($G158,TAB!$J:$BB,MATCH($BD158,TAB!$1:$1,0)-6,FALSE),"")</f>
        <v/>
      </c>
      <c r="BK158" s="15" t="str">
        <f t="shared" si="83"/>
        <v/>
      </c>
      <c r="BL158" s="14" t="str">
        <f>IFERROR(VLOOKUP(BK158,INSTRUCTION!$I$1:$J$101,2),"")</f>
        <v/>
      </c>
      <c r="BM158" s="15" t="str">
        <f t="shared" si="102"/>
        <v/>
      </c>
      <c r="BN158" s="15" t="str">
        <f t="shared" si="84"/>
        <v/>
      </c>
      <c r="BO158" s="15" t="str">
        <f>IFERROR(SUMPRODUCT(LARGE((J158,S158,AC158,AM158,AW158,BG158),{1,2,3,4,5})),"")</f>
        <v/>
      </c>
      <c r="BP158" s="15" t="str">
        <f>IFERROR(SUMPRODUCT(LARGE((K158,U158,AE158,AO158,AY158,BI158),{1,2,3,4,5})),"")</f>
        <v/>
      </c>
      <c r="BQ158" s="15" t="str">
        <f>IF(BP158=0,"N.A.",IFERROR(SUMPRODUCT(LARGE((N158,W158,AG158,AQ158,BA158,BK158),{1,2,3,4,5})),""))</f>
        <v/>
      </c>
      <c r="BR158" s="15" t="str">
        <f t="shared" si="85"/>
        <v/>
      </c>
      <c r="BS158" s="15" t="str">
        <f t="shared" si="86"/>
        <v/>
      </c>
      <c r="BT158" s="15" t="str">
        <f t="shared" si="87"/>
        <v>N.A.</v>
      </c>
      <c r="BU158" s="15" t="str">
        <f t="shared" si="88"/>
        <v>N.A.</v>
      </c>
      <c r="BV158" s="15" t="str">
        <f t="shared" si="89"/>
        <v>N.A.</v>
      </c>
      <c r="BW158" s="34" t="str">
        <f t="shared" si="90"/>
        <v>N.A.</v>
      </c>
      <c r="BX158" s="15" t="str">
        <f t="shared" si="91"/>
        <v>N.A.</v>
      </c>
      <c r="BY158" s="15" t="str">
        <f t="shared" si="92"/>
        <v>N.A.</v>
      </c>
      <c r="BZ158" s="15" t="str">
        <f t="shared" si="95"/>
        <v>FAILED</v>
      </c>
      <c r="CA158" s="20" t="str">
        <f t="shared" si="93"/>
        <v/>
      </c>
      <c r="CB158" s="16">
        <f t="shared" si="94"/>
        <v>0</v>
      </c>
    </row>
    <row r="159" spans="1:80" x14ac:dyDescent="0.3">
      <c r="A159" s="49">
        <v>157</v>
      </c>
      <c r="B159" s="15">
        <f>TAB!A159</f>
        <v>0</v>
      </c>
      <c r="C159" s="15">
        <f>TAB!B159</f>
        <v>0</v>
      </c>
      <c r="D159" s="14" t="str">
        <f>IF(C159=0,"",TAB!C159)</f>
        <v/>
      </c>
      <c r="E159" s="14" t="str">
        <f>IF(C159=0,"",TAB!D159)</f>
        <v/>
      </c>
      <c r="F159" s="36" t="str">
        <f>IF(C159=0,"",TAB!E159)</f>
        <v/>
      </c>
      <c r="G159" s="14" t="str">
        <f>IF(C159=0,"",TAB!J159)</f>
        <v/>
      </c>
      <c r="H159" s="15" t="str">
        <f t="shared" si="71"/>
        <v/>
      </c>
      <c r="I159" s="15" t="str">
        <f t="shared" si="96"/>
        <v/>
      </c>
      <c r="J159" s="15" t="str">
        <f>IFERROR(VLOOKUP($G159,TAB!$J:$BB,2,FALSE),"")</f>
        <v/>
      </c>
      <c r="K159" s="15" t="str">
        <f>IF(J159="AB",IFERROR(VLOOKUP($G159,TAB!$J:$BB,3,FALSE),""),"NA")</f>
        <v>NA</v>
      </c>
      <c r="L159" s="15" t="str">
        <f>IFERROR(VLOOKUP($G159,TAB!$J:$BB,4,FALSE),"")</f>
        <v/>
      </c>
      <c r="M159" s="15" t="str">
        <f>IFERROR(VLOOKUP($G159,TAB!$J:$BB,5,FALSE),"")</f>
        <v/>
      </c>
      <c r="N159" s="15" t="str">
        <f t="shared" si="72"/>
        <v/>
      </c>
      <c r="O159" s="14" t="str">
        <f>IFERROR(VLOOKUP(N159,INSTRUCTION!$I$1:$J$101,2),"")</f>
        <v/>
      </c>
      <c r="P159" s="15" t="str">
        <f t="shared" si="97"/>
        <v/>
      </c>
      <c r="Q159" s="15" t="str">
        <f t="shared" si="73"/>
        <v/>
      </c>
      <c r="R159" s="15" t="str">
        <f t="shared" si="74"/>
        <v/>
      </c>
      <c r="S159" s="15" t="str">
        <f>IFERROR(VLOOKUP($G159,TAB!$J:$BB,6,FALSE),"")</f>
        <v/>
      </c>
      <c r="T159" s="15" t="str">
        <f>IF(S159="AB",IFERROR(VLOOKUP($G159,TAB!$J:$BB,7,FALSE),""),"NA")</f>
        <v>NA</v>
      </c>
      <c r="U159" s="15" t="str">
        <f>IFERROR(VLOOKUP($G159,TAB!$J:$BB,8,FALSE),"")</f>
        <v/>
      </c>
      <c r="V159" s="15" t="str">
        <f>IFERROR(VLOOKUP($G159,TAB!$J:$BB,9,FALSE),"")</f>
        <v/>
      </c>
      <c r="W159" s="15" t="str">
        <f t="shared" si="75"/>
        <v/>
      </c>
      <c r="X159" s="14" t="str">
        <f>IFERROR(VLOOKUP(W159,INSTRUCTION!$I$1:$J$101,2),"")</f>
        <v/>
      </c>
      <c r="Y159" s="15" t="str">
        <f t="shared" si="98"/>
        <v/>
      </c>
      <c r="Z159" s="14" t="str">
        <f>IF(C159=0,"",TAB!F159)</f>
        <v/>
      </c>
      <c r="AA159" s="15" t="str">
        <f>IFERROR(VLOOKUP(Z159,INSTRUCTION!$D$2:$E$18,2,FALSE),"")</f>
        <v/>
      </c>
      <c r="AB159" s="15" t="str">
        <f t="shared" si="76"/>
        <v/>
      </c>
      <c r="AC159" s="15" t="str">
        <f>IFERROR(VLOOKUP($G159,TAB!$J:$BB,MATCH($Z159,TAB!$1:$1,0)-9,FALSE),"")</f>
        <v/>
      </c>
      <c r="AD159" s="15" t="str">
        <f>IF(AC159="AB",IFERROR(VLOOKUP($G159,TAB!$J:$BB,MATCH($Z159,TAB!$1:$1,0)-8,FALSE),""),"NA")</f>
        <v>NA</v>
      </c>
      <c r="AE159" s="15" t="str">
        <f>IFERROR(VLOOKUP($G159,TAB!$J:$BB,MATCH($Z159,TAB!$1:$1,0)-7,FALSE),"")</f>
        <v/>
      </c>
      <c r="AF159" s="15" t="str">
        <f>IFERROR(VLOOKUP($G159,TAB!$J:$BB,MATCH($Z159,TAB!$1:$1,0)-6,FALSE),"")</f>
        <v/>
      </c>
      <c r="AG159" s="15" t="str">
        <f t="shared" si="77"/>
        <v/>
      </c>
      <c r="AH159" s="14" t="str">
        <f>IFERROR(VLOOKUP(AG159,INSTRUCTION!$I$1:$J$101,2),"")</f>
        <v/>
      </c>
      <c r="AI159" s="15" t="str">
        <f t="shared" si="99"/>
        <v/>
      </c>
      <c r="AJ159" s="15" t="str">
        <f>IF(C159=0,"",TAB!G159)</f>
        <v/>
      </c>
      <c r="AK159" s="15" t="str">
        <f>IFERROR(VLOOKUP(AJ159,INSTRUCTION!$D$2:$E$18,2,FALSE),"")</f>
        <v/>
      </c>
      <c r="AL159" s="15" t="str">
        <f t="shared" si="78"/>
        <v/>
      </c>
      <c r="AM159" s="15" t="str">
        <f>IFERROR(VLOOKUP($G159,TAB!$J:$BB,MATCH($AJ159,TAB!$1:$1,0)-9,FALSE),"")</f>
        <v/>
      </c>
      <c r="AN159" s="15" t="str">
        <f>IF(AM159="AB",IFERROR(VLOOKUP($G159,TAB!$J:$BB,MATCH($AJ159,TAB!$1:$1,0)-8,FALSE),""),"NA")</f>
        <v>NA</v>
      </c>
      <c r="AO159" s="15" t="str">
        <f>IFERROR(VLOOKUP($G159,TAB!$J:$BB,MATCH($AJ159,TAB!$1:$1,0)-7,FALSE),"")</f>
        <v/>
      </c>
      <c r="AP159" s="15" t="str">
        <f>IFERROR(VLOOKUP($G159,TAB!$J:$BB,MATCH($AJ159,TAB!$1:$1,0)-6,FALSE),"")</f>
        <v/>
      </c>
      <c r="AQ159" s="15" t="str">
        <f t="shared" si="79"/>
        <v/>
      </c>
      <c r="AR159" s="14" t="str">
        <f>IFERROR(VLOOKUP(AQ159,INSTRUCTION!$I$1:$J$101,2),"")</f>
        <v/>
      </c>
      <c r="AS159" s="15" t="str">
        <f t="shared" si="100"/>
        <v/>
      </c>
      <c r="AT159" s="15" t="str">
        <f>IF(C159=0,"",TAB!H159)</f>
        <v/>
      </c>
      <c r="AU159" s="15" t="str">
        <f>IFERROR(VLOOKUP(AT159,INSTRUCTION!$D$2:$E$18,2,FALSE),"")</f>
        <v/>
      </c>
      <c r="AV159" s="15" t="str">
        <f t="shared" si="80"/>
        <v/>
      </c>
      <c r="AW159" s="15" t="str">
        <f>IFERROR(VLOOKUP($G159,TAB!$J:$BB,MATCH($AT159,TAB!$1:$1,0)-9,FALSE),"")</f>
        <v/>
      </c>
      <c r="AX159" s="15" t="str">
        <f>IF(AW159="AB",IFERROR(VLOOKUP($G159,TAB!$J:$BB,MATCH($AT159,TAB!$1:$1,0)-8,FALSE),""),"NA")</f>
        <v>NA</v>
      </c>
      <c r="AY159" s="15" t="str">
        <f>IFERROR(VLOOKUP($G159,TAB!$J:$BB,MATCH($AT159,TAB!$1:$1,0)-7,FALSE),"")</f>
        <v/>
      </c>
      <c r="AZ159" s="15" t="str">
        <f>IFERROR(VLOOKUP($G159,TAB!$J:$BB,MATCH($AT159,TAB!$1:$1,0)-6,FALSE),"")</f>
        <v/>
      </c>
      <c r="BA159" s="15" t="str">
        <f t="shared" si="81"/>
        <v/>
      </c>
      <c r="BB159" s="14" t="str">
        <f>IFERROR(VLOOKUP(BA159,INSTRUCTION!$I$1:$J$101,2),"")</f>
        <v/>
      </c>
      <c r="BC159" s="15" t="str">
        <f t="shared" si="101"/>
        <v/>
      </c>
      <c r="BD159" s="15" t="str">
        <f>IF(C159=0,"",TAB!I159)</f>
        <v/>
      </c>
      <c r="BE159" s="15" t="str">
        <f>IFERROR(VLOOKUP(BD159,INSTRUCTION!$D$2:$E$18,2,FALSE),"")</f>
        <v/>
      </c>
      <c r="BF159" s="15" t="str">
        <f t="shared" si="82"/>
        <v/>
      </c>
      <c r="BG159" s="15" t="str">
        <f>IFERROR(VLOOKUP($G159,TAB!$J:$BB,MATCH($BD159,TAB!$1:$1,0)-9,FALSE),"")</f>
        <v/>
      </c>
      <c r="BH159" s="15" t="str">
        <f>IF(BG159="AB",IFERROR(VLOOKUP($G159,TAB!$J:$BB,MATCH($BD159,TAB!$1:$1,0)-8,FALSE),""),"NA")</f>
        <v>NA</v>
      </c>
      <c r="BI159" s="15" t="str">
        <f>IFERROR(VLOOKUP($G159,TAB!$J:$BB,MATCH($BD159,TAB!$1:$1,0)-7,FALSE),"")</f>
        <v/>
      </c>
      <c r="BJ159" s="15" t="str">
        <f>IFERROR(VLOOKUP($G159,TAB!$J:$BB,MATCH($BD159,TAB!$1:$1,0)-6,FALSE),"")</f>
        <v/>
      </c>
      <c r="BK159" s="15" t="str">
        <f t="shared" si="83"/>
        <v/>
      </c>
      <c r="BL159" s="14" t="str">
        <f>IFERROR(VLOOKUP(BK159,INSTRUCTION!$I$1:$J$101,2),"")</f>
        <v/>
      </c>
      <c r="BM159" s="15" t="str">
        <f t="shared" si="102"/>
        <v/>
      </c>
      <c r="BN159" s="15" t="str">
        <f t="shared" si="84"/>
        <v/>
      </c>
      <c r="BO159" s="15" t="str">
        <f>IFERROR(SUMPRODUCT(LARGE((J159,S159,AC159,AM159,AW159,BG159),{1,2,3,4,5})),"")</f>
        <v/>
      </c>
      <c r="BP159" s="15" t="str">
        <f>IFERROR(SUMPRODUCT(LARGE((K159,U159,AE159,AO159,AY159,BI159),{1,2,3,4,5})),"")</f>
        <v/>
      </c>
      <c r="BQ159" s="15" t="str">
        <f>IF(BP159=0,"N.A.",IFERROR(SUMPRODUCT(LARGE((N159,W159,AG159,AQ159,BA159,BK159),{1,2,3,4,5})),""))</f>
        <v/>
      </c>
      <c r="BR159" s="15" t="str">
        <f t="shared" si="85"/>
        <v/>
      </c>
      <c r="BS159" s="15" t="str">
        <f t="shared" si="86"/>
        <v/>
      </c>
      <c r="BT159" s="15" t="str">
        <f t="shared" si="87"/>
        <v>N.A.</v>
      </c>
      <c r="BU159" s="15" t="str">
        <f t="shared" si="88"/>
        <v>N.A.</v>
      </c>
      <c r="BV159" s="15" t="str">
        <f t="shared" si="89"/>
        <v>N.A.</v>
      </c>
      <c r="BW159" s="34" t="str">
        <f t="shared" si="90"/>
        <v>N.A.</v>
      </c>
      <c r="BX159" s="15" t="str">
        <f t="shared" si="91"/>
        <v>N.A.</v>
      </c>
      <c r="BY159" s="15" t="str">
        <f t="shared" si="92"/>
        <v>N.A.</v>
      </c>
      <c r="BZ159" s="15" t="str">
        <f t="shared" si="95"/>
        <v>FAILED</v>
      </c>
      <c r="CA159" s="20" t="str">
        <f t="shared" si="93"/>
        <v/>
      </c>
      <c r="CB159" s="16">
        <f t="shared" si="94"/>
        <v>0</v>
      </c>
    </row>
    <row r="160" spans="1:80" x14ac:dyDescent="0.3">
      <c r="A160" s="49">
        <v>158</v>
      </c>
      <c r="B160" s="15">
        <f>TAB!A160</f>
        <v>0</v>
      </c>
      <c r="C160" s="15">
        <f>TAB!B160</f>
        <v>0</v>
      </c>
      <c r="D160" s="14" t="str">
        <f>IF(C160=0,"",TAB!C160)</f>
        <v/>
      </c>
      <c r="E160" s="14" t="str">
        <f>IF(C160=0,"",TAB!D160)</f>
        <v/>
      </c>
      <c r="F160" s="36" t="str">
        <f>IF(C160=0,"",TAB!E160)</f>
        <v/>
      </c>
      <c r="G160" s="14" t="str">
        <f>IF(C160=0,"",TAB!J160)</f>
        <v/>
      </c>
      <c r="H160" s="15" t="str">
        <f t="shared" si="71"/>
        <v/>
      </c>
      <c r="I160" s="15" t="str">
        <f t="shared" si="96"/>
        <v/>
      </c>
      <c r="J160" s="15" t="str">
        <f>IFERROR(VLOOKUP($G160,TAB!$J:$BB,2,FALSE),"")</f>
        <v/>
      </c>
      <c r="K160" s="15" t="str">
        <f>IF(J160="AB",IFERROR(VLOOKUP($G160,TAB!$J:$BB,3,FALSE),""),"NA")</f>
        <v>NA</v>
      </c>
      <c r="L160" s="15" t="str">
        <f>IFERROR(VLOOKUP($G160,TAB!$J:$BB,4,FALSE),"")</f>
        <v/>
      </c>
      <c r="M160" s="15" t="str">
        <f>IFERROR(VLOOKUP($G160,TAB!$J:$BB,5,FALSE),"")</f>
        <v/>
      </c>
      <c r="N160" s="15" t="str">
        <f t="shared" si="72"/>
        <v/>
      </c>
      <c r="O160" s="14" t="str">
        <f>IFERROR(VLOOKUP(N160,INSTRUCTION!$I$1:$J$101,2),"")</f>
        <v/>
      </c>
      <c r="P160" s="15" t="str">
        <f t="shared" si="97"/>
        <v/>
      </c>
      <c r="Q160" s="15" t="str">
        <f t="shared" si="73"/>
        <v/>
      </c>
      <c r="R160" s="15" t="str">
        <f t="shared" si="74"/>
        <v/>
      </c>
      <c r="S160" s="15" t="str">
        <f>IFERROR(VLOOKUP($G160,TAB!$J:$BB,6,FALSE),"")</f>
        <v/>
      </c>
      <c r="T160" s="15" t="str">
        <f>IF(S160="AB",IFERROR(VLOOKUP($G160,TAB!$J:$BB,7,FALSE),""),"NA")</f>
        <v>NA</v>
      </c>
      <c r="U160" s="15" t="str">
        <f>IFERROR(VLOOKUP($G160,TAB!$J:$BB,8,FALSE),"")</f>
        <v/>
      </c>
      <c r="V160" s="15" t="str">
        <f>IFERROR(VLOOKUP($G160,TAB!$J:$BB,9,FALSE),"")</f>
        <v/>
      </c>
      <c r="W160" s="15" t="str">
        <f t="shared" si="75"/>
        <v/>
      </c>
      <c r="X160" s="14" t="str">
        <f>IFERROR(VLOOKUP(W160,INSTRUCTION!$I$1:$J$101,2),"")</f>
        <v/>
      </c>
      <c r="Y160" s="15" t="str">
        <f t="shared" si="98"/>
        <v/>
      </c>
      <c r="Z160" s="14" t="str">
        <f>IF(C160=0,"",TAB!F160)</f>
        <v/>
      </c>
      <c r="AA160" s="15" t="str">
        <f>IFERROR(VLOOKUP(Z160,INSTRUCTION!$D$2:$E$18,2,FALSE),"")</f>
        <v/>
      </c>
      <c r="AB160" s="15" t="str">
        <f t="shared" si="76"/>
        <v/>
      </c>
      <c r="AC160" s="15" t="str">
        <f>IFERROR(VLOOKUP($G160,TAB!$J:$BB,MATCH($Z160,TAB!$1:$1,0)-9,FALSE),"")</f>
        <v/>
      </c>
      <c r="AD160" s="15" t="str">
        <f>IF(AC160="AB",IFERROR(VLOOKUP($G160,TAB!$J:$BB,MATCH($Z160,TAB!$1:$1,0)-8,FALSE),""),"NA")</f>
        <v>NA</v>
      </c>
      <c r="AE160" s="15" t="str">
        <f>IFERROR(VLOOKUP($G160,TAB!$J:$BB,MATCH($Z160,TAB!$1:$1,0)-7,FALSE),"")</f>
        <v/>
      </c>
      <c r="AF160" s="15" t="str">
        <f>IFERROR(VLOOKUP($G160,TAB!$J:$BB,MATCH($Z160,TAB!$1:$1,0)-6,FALSE),"")</f>
        <v/>
      </c>
      <c r="AG160" s="15" t="str">
        <f t="shared" si="77"/>
        <v/>
      </c>
      <c r="AH160" s="14" t="str">
        <f>IFERROR(VLOOKUP(AG160,INSTRUCTION!$I$1:$J$101,2),"")</f>
        <v/>
      </c>
      <c r="AI160" s="15" t="str">
        <f t="shared" si="99"/>
        <v/>
      </c>
      <c r="AJ160" s="15" t="str">
        <f>IF(C160=0,"",TAB!G160)</f>
        <v/>
      </c>
      <c r="AK160" s="15" t="str">
        <f>IFERROR(VLOOKUP(AJ160,INSTRUCTION!$D$2:$E$18,2,FALSE),"")</f>
        <v/>
      </c>
      <c r="AL160" s="15" t="str">
        <f t="shared" si="78"/>
        <v/>
      </c>
      <c r="AM160" s="15" t="str">
        <f>IFERROR(VLOOKUP($G160,TAB!$J:$BB,MATCH($AJ160,TAB!$1:$1,0)-9,FALSE),"")</f>
        <v/>
      </c>
      <c r="AN160" s="15" t="str">
        <f>IF(AM160="AB",IFERROR(VLOOKUP($G160,TAB!$J:$BB,MATCH($AJ160,TAB!$1:$1,0)-8,FALSE),""),"NA")</f>
        <v>NA</v>
      </c>
      <c r="AO160" s="15" t="str">
        <f>IFERROR(VLOOKUP($G160,TAB!$J:$BB,MATCH($AJ160,TAB!$1:$1,0)-7,FALSE),"")</f>
        <v/>
      </c>
      <c r="AP160" s="15" t="str">
        <f>IFERROR(VLOOKUP($G160,TAB!$J:$BB,MATCH($AJ160,TAB!$1:$1,0)-6,FALSE),"")</f>
        <v/>
      </c>
      <c r="AQ160" s="15" t="str">
        <f t="shared" si="79"/>
        <v/>
      </c>
      <c r="AR160" s="14" t="str">
        <f>IFERROR(VLOOKUP(AQ160,INSTRUCTION!$I$1:$J$101,2),"")</f>
        <v/>
      </c>
      <c r="AS160" s="15" t="str">
        <f t="shared" si="100"/>
        <v/>
      </c>
      <c r="AT160" s="15" t="str">
        <f>IF(C160=0,"",TAB!H160)</f>
        <v/>
      </c>
      <c r="AU160" s="15" t="str">
        <f>IFERROR(VLOOKUP(AT160,INSTRUCTION!$D$2:$E$18,2,FALSE),"")</f>
        <v/>
      </c>
      <c r="AV160" s="15" t="str">
        <f t="shared" si="80"/>
        <v/>
      </c>
      <c r="AW160" s="15" t="str">
        <f>IFERROR(VLOOKUP($G160,TAB!$J:$BB,MATCH($AT160,TAB!$1:$1,0)-9,FALSE),"")</f>
        <v/>
      </c>
      <c r="AX160" s="15" t="str">
        <f>IF(AW160="AB",IFERROR(VLOOKUP($G160,TAB!$J:$BB,MATCH($AT160,TAB!$1:$1,0)-8,FALSE),""),"NA")</f>
        <v>NA</v>
      </c>
      <c r="AY160" s="15" t="str">
        <f>IFERROR(VLOOKUP($G160,TAB!$J:$BB,MATCH($AT160,TAB!$1:$1,0)-7,FALSE),"")</f>
        <v/>
      </c>
      <c r="AZ160" s="15" t="str">
        <f>IFERROR(VLOOKUP($G160,TAB!$J:$BB,MATCH($AT160,TAB!$1:$1,0)-6,FALSE),"")</f>
        <v/>
      </c>
      <c r="BA160" s="15" t="str">
        <f t="shared" si="81"/>
        <v/>
      </c>
      <c r="BB160" s="14" t="str">
        <f>IFERROR(VLOOKUP(BA160,INSTRUCTION!$I$1:$J$101,2),"")</f>
        <v/>
      </c>
      <c r="BC160" s="15" t="str">
        <f t="shared" si="101"/>
        <v/>
      </c>
      <c r="BD160" s="15" t="str">
        <f>IF(C160=0,"",TAB!I160)</f>
        <v/>
      </c>
      <c r="BE160" s="15" t="str">
        <f>IFERROR(VLOOKUP(BD160,INSTRUCTION!$D$2:$E$18,2,FALSE),"")</f>
        <v/>
      </c>
      <c r="BF160" s="15" t="str">
        <f t="shared" si="82"/>
        <v/>
      </c>
      <c r="BG160" s="15" t="str">
        <f>IFERROR(VLOOKUP($G160,TAB!$J:$BB,MATCH($BD160,TAB!$1:$1,0)-9,FALSE),"")</f>
        <v/>
      </c>
      <c r="BH160" s="15" t="str">
        <f>IF(BG160="AB",IFERROR(VLOOKUP($G160,TAB!$J:$BB,MATCH($BD160,TAB!$1:$1,0)-8,FALSE),""),"NA")</f>
        <v>NA</v>
      </c>
      <c r="BI160" s="15" t="str">
        <f>IFERROR(VLOOKUP($G160,TAB!$J:$BB,MATCH($BD160,TAB!$1:$1,0)-7,FALSE),"")</f>
        <v/>
      </c>
      <c r="BJ160" s="15" t="str">
        <f>IFERROR(VLOOKUP($G160,TAB!$J:$BB,MATCH($BD160,TAB!$1:$1,0)-6,FALSE),"")</f>
        <v/>
      </c>
      <c r="BK160" s="15" t="str">
        <f t="shared" si="83"/>
        <v/>
      </c>
      <c r="BL160" s="14" t="str">
        <f>IFERROR(VLOOKUP(BK160,INSTRUCTION!$I$1:$J$101,2),"")</f>
        <v/>
      </c>
      <c r="BM160" s="15" t="str">
        <f t="shared" si="102"/>
        <v/>
      </c>
      <c r="BN160" s="15" t="str">
        <f t="shared" si="84"/>
        <v/>
      </c>
      <c r="BO160" s="15" t="str">
        <f>IFERROR(SUMPRODUCT(LARGE((J160,S160,AC160,AM160,AW160,BG160),{1,2,3,4,5})),"")</f>
        <v/>
      </c>
      <c r="BP160" s="15" t="str">
        <f>IFERROR(SUMPRODUCT(LARGE((K160,U160,AE160,AO160,AY160,BI160),{1,2,3,4,5})),"")</f>
        <v/>
      </c>
      <c r="BQ160" s="15" t="str">
        <f>IF(BP160=0,"N.A.",IFERROR(SUMPRODUCT(LARGE((N160,W160,AG160,AQ160,BA160,BK160),{1,2,3,4,5})),""))</f>
        <v/>
      </c>
      <c r="BR160" s="15" t="str">
        <f t="shared" si="85"/>
        <v/>
      </c>
      <c r="BS160" s="15" t="str">
        <f t="shared" si="86"/>
        <v/>
      </c>
      <c r="BT160" s="15" t="str">
        <f t="shared" si="87"/>
        <v>N.A.</v>
      </c>
      <c r="BU160" s="15" t="str">
        <f t="shared" si="88"/>
        <v>N.A.</v>
      </c>
      <c r="BV160" s="15" t="str">
        <f t="shared" si="89"/>
        <v>N.A.</v>
      </c>
      <c r="BW160" s="34" t="str">
        <f t="shared" si="90"/>
        <v>N.A.</v>
      </c>
      <c r="BX160" s="15" t="str">
        <f t="shared" si="91"/>
        <v>N.A.</v>
      </c>
      <c r="BY160" s="15" t="str">
        <f t="shared" si="92"/>
        <v>N.A.</v>
      </c>
      <c r="BZ160" s="15" t="str">
        <f t="shared" si="95"/>
        <v>FAILED</v>
      </c>
      <c r="CA160" s="20" t="str">
        <f t="shared" si="93"/>
        <v/>
      </c>
      <c r="CB160" s="16">
        <f t="shared" si="94"/>
        <v>0</v>
      </c>
    </row>
    <row r="161" spans="1:80" x14ac:dyDescent="0.3">
      <c r="A161" s="49">
        <v>159</v>
      </c>
      <c r="B161" s="15">
        <f>TAB!A161</f>
        <v>0</v>
      </c>
      <c r="C161" s="15">
        <f>TAB!B161</f>
        <v>0</v>
      </c>
      <c r="D161" s="14" t="str">
        <f>IF(C161=0,"",TAB!C161)</f>
        <v/>
      </c>
      <c r="E161" s="14" t="str">
        <f>IF(C161=0,"",TAB!D161)</f>
        <v/>
      </c>
      <c r="F161" s="36" t="str">
        <f>IF(C161=0,"",TAB!E161)</f>
        <v/>
      </c>
      <c r="G161" s="14" t="str">
        <f>IF(C161=0,"",TAB!J161)</f>
        <v/>
      </c>
      <c r="H161" s="15" t="str">
        <f t="shared" si="71"/>
        <v/>
      </c>
      <c r="I161" s="15" t="str">
        <f t="shared" si="96"/>
        <v/>
      </c>
      <c r="J161" s="15" t="str">
        <f>IFERROR(VLOOKUP($G161,TAB!$J:$BB,2,FALSE),"")</f>
        <v/>
      </c>
      <c r="K161" s="15" t="str">
        <f>IF(J161="AB",IFERROR(VLOOKUP($G161,TAB!$J:$BB,3,FALSE),""),"NA")</f>
        <v>NA</v>
      </c>
      <c r="L161" s="15" t="str">
        <f>IFERROR(VLOOKUP($G161,TAB!$J:$BB,4,FALSE),"")</f>
        <v/>
      </c>
      <c r="M161" s="15" t="str">
        <f>IFERROR(VLOOKUP($G161,TAB!$J:$BB,5,FALSE),"")</f>
        <v/>
      </c>
      <c r="N161" s="15" t="str">
        <f t="shared" si="72"/>
        <v/>
      </c>
      <c r="O161" s="14" t="str">
        <f>IFERROR(VLOOKUP(N161,INSTRUCTION!$I$1:$J$101,2),"")</f>
        <v/>
      </c>
      <c r="P161" s="15" t="str">
        <f t="shared" si="97"/>
        <v/>
      </c>
      <c r="Q161" s="15" t="str">
        <f t="shared" si="73"/>
        <v/>
      </c>
      <c r="R161" s="15" t="str">
        <f t="shared" si="74"/>
        <v/>
      </c>
      <c r="S161" s="15" t="str">
        <f>IFERROR(VLOOKUP($G161,TAB!$J:$BB,6,FALSE),"")</f>
        <v/>
      </c>
      <c r="T161" s="15" t="str">
        <f>IF(S161="AB",IFERROR(VLOOKUP($G161,TAB!$J:$BB,7,FALSE),""),"NA")</f>
        <v>NA</v>
      </c>
      <c r="U161" s="15" t="str">
        <f>IFERROR(VLOOKUP($G161,TAB!$J:$BB,8,FALSE),"")</f>
        <v/>
      </c>
      <c r="V161" s="15" t="str">
        <f>IFERROR(VLOOKUP($G161,TAB!$J:$BB,9,FALSE),"")</f>
        <v/>
      </c>
      <c r="W161" s="15" t="str">
        <f t="shared" si="75"/>
        <v/>
      </c>
      <c r="X161" s="14" t="str">
        <f>IFERROR(VLOOKUP(W161,INSTRUCTION!$I$1:$J$101,2),"")</f>
        <v/>
      </c>
      <c r="Y161" s="15" t="str">
        <f t="shared" si="98"/>
        <v/>
      </c>
      <c r="Z161" s="14" t="str">
        <f>IF(C161=0,"",TAB!F161)</f>
        <v/>
      </c>
      <c r="AA161" s="15" t="str">
        <f>IFERROR(VLOOKUP(Z161,INSTRUCTION!$D$2:$E$18,2,FALSE),"")</f>
        <v/>
      </c>
      <c r="AB161" s="15" t="str">
        <f t="shared" si="76"/>
        <v/>
      </c>
      <c r="AC161" s="15" t="str">
        <f>IFERROR(VLOOKUP($G161,TAB!$J:$BB,MATCH($Z161,TAB!$1:$1,0)-9,FALSE),"")</f>
        <v/>
      </c>
      <c r="AD161" s="15" t="str">
        <f>IF(AC161="AB",IFERROR(VLOOKUP($G161,TAB!$J:$BB,MATCH($Z161,TAB!$1:$1,0)-8,FALSE),""),"NA")</f>
        <v>NA</v>
      </c>
      <c r="AE161" s="15" t="str">
        <f>IFERROR(VLOOKUP($G161,TAB!$J:$BB,MATCH($Z161,TAB!$1:$1,0)-7,FALSE),"")</f>
        <v/>
      </c>
      <c r="AF161" s="15" t="str">
        <f>IFERROR(VLOOKUP($G161,TAB!$J:$BB,MATCH($Z161,TAB!$1:$1,0)-6,FALSE),"")</f>
        <v/>
      </c>
      <c r="AG161" s="15" t="str">
        <f t="shared" si="77"/>
        <v/>
      </c>
      <c r="AH161" s="14" t="str">
        <f>IFERROR(VLOOKUP(AG161,INSTRUCTION!$I$1:$J$101,2),"")</f>
        <v/>
      </c>
      <c r="AI161" s="15" t="str">
        <f t="shared" si="99"/>
        <v/>
      </c>
      <c r="AJ161" s="15" t="str">
        <f>IF(C161=0,"",TAB!G161)</f>
        <v/>
      </c>
      <c r="AK161" s="15" t="str">
        <f>IFERROR(VLOOKUP(AJ161,INSTRUCTION!$D$2:$E$18,2,FALSE),"")</f>
        <v/>
      </c>
      <c r="AL161" s="15" t="str">
        <f t="shared" si="78"/>
        <v/>
      </c>
      <c r="AM161" s="15" t="str">
        <f>IFERROR(VLOOKUP($G161,TAB!$J:$BB,MATCH($AJ161,TAB!$1:$1,0)-9,FALSE),"")</f>
        <v/>
      </c>
      <c r="AN161" s="15" t="str">
        <f>IF(AM161="AB",IFERROR(VLOOKUP($G161,TAB!$J:$BB,MATCH($AJ161,TAB!$1:$1,0)-8,FALSE),""),"NA")</f>
        <v>NA</v>
      </c>
      <c r="AO161" s="15" t="str">
        <f>IFERROR(VLOOKUP($G161,TAB!$J:$BB,MATCH($AJ161,TAB!$1:$1,0)-7,FALSE),"")</f>
        <v/>
      </c>
      <c r="AP161" s="15" t="str">
        <f>IFERROR(VLOOKUP($G161,TAB!$J:$BB,MATCH($AJ161,TAB!$1:$1,0)-6,FALSE),"")</f>
        <v/>
      </c>
      <c r="AQ161" s="15" t="str">
        <f t="shared" si="79"/>
        <v/>
      </c>
      <c r="AR161" s="14" t="str">
        <f>IFERROR(VLOOKUP(AQ161,INSTRUCTION!$I$1:$J$101,2),"")</f>
        <v/>
      </c>
      <c r="AS161" s="15" t="str">
        <f t="shared" si="100"/>
        <v/>
      </c>
      <c r="AT161" s="15" t="str">
        <f>IF(C161=0,"",TAB!H161)</f>
        <v/>
      </c>
      <c r="AU161" s="15" t="str">
        <f>IFERROR(VLOOKUP(AT161,INSTRUCTION!$D$2:$E$18,2,FALSE),"")</f>
        <v/>
      </c>
      <c r="AV161" s="15" t="str">
        <f t="shared" si="80"/>
        <v/>
      </c>
      <c r="AW161" s="15" t="str">
        <f>IFERROR(VLOOKUP($G161,TAB!$J:$BB,MATCH($AT161,TAB!$1:$1,0)-9,FALSE),"")</f>
        <v/>
      </c>
      <c r="AX161" s="15" t="str">
        <f>IF(AW161="AB",IFERROR(VLOOKUP($G161,TAB!$J:$BB,MATCH($AT161,TAB!$1:$1,0)-8,FALSE),""),"NA")</f>
        <v>NA</v>
      </c>
      <c r="AY161" s="15" t="str">
        <f>IFERROR(VLOOKUP($G161,TAB!$J:$BB,MATCH($AT161,TAB!$1:$1,0)-7,FALSE),"")</f>
        <v/>
      </c>
      <c r="AZ161" s="15" t="str">
        <f>IFERROR(VLOOKUP($G161,TAB!$J:$BB,MATCH($AT161,TAB!$1:$1,0)-6,FALSE),"")</f>
        <v/>
      </c>
      <c r="BA161" s="15" t="str">
        <f t="shared" si="81"/>
        <v/>
      </c>
      <c r="BB161" s="14" t="str">
        <f>IFERROR(VLOOKUP(BA161,INSTRUCTION!$I$1:$J$101,2),"")</f>
        <v/>
      </c>
      <c r="BC161" s="15" t="str">
        <f t="shared" si="101"/>
        <v/>
      </c>
      <c r="BD161" s="15" t="str">
        <f>IF(C161=0,"",TAB!I161)</f>
        <v/>
      </c>
      <c r="BE161" s="15" t="str">
        <f>IFERROR(VLOOKUP(BD161,INSTRUCTION!$D$2:$E$18,2,FALSE),"")</f>
        <v/>
      </c>
      <c r="BF161" s="15" t="str">
        <f t="shared" si="82"/>
        <v/>
      </c>
      <c r="BG161" s="15" t="str">
        <f>IFERROR(VLOOKUP($G161,TAB!$J:$BB,MATCH($BD161,TAB!$1:$1,0)-9,FALSE),"")</f>
        <v/>
      </c>
      <c r="BH161" s="15" t="str">
        <f>IF(BG161="AB",IFERROR(VLOOKUP($G161,TAB!$J:$BB,MATCH($BD161,TAB!$1:$1,0)-8,FALSE),""),"NA")</f>
        <v>NA</v>
      </c>
      <c r="BI161" s="15" t="str">
        <f>IFERROR(VLOOKUP($G161,TAB!$J:$BB,MATCH($BD161,TAB!$1:$1,0)-7,FALSE),"")</f>
        <v/>
      </c>
      <c r="BJ161" s="15" t="str">
        <f>IFERROR(VLOOKUP($G161,TAB!$J:$BB,MATCH($BD161,TAB!$1:$1,0)-6,FALSE),"")</f>
        <v/>
      </c>
      <c r="BK161" s="15" t="str">
        <f t="shared" si="83"/>
        <v/>
      </c>
      <c r="BL161" s="14" t="str">
        <f>IFERROR(VLOOKUP(BK161,INSTRUCTION!$I$1:$J$101,2),"")</f>
        <v/>
      </c>
      <c r="BM161" s="15" t="str">
        <f t="shared" si="102"/>
        <v/>
      </c>
      <c r="BN161" s="15" t="str">
        <f t="shared" si="84"/>
        <v/>
      </c>
      <c r="BO161" s="15" t="str">
        <f>IFERROR(SUMPRODUCT(LARGE((J161,S161,AC161,AM161,AW161,BG161),{1,2,3,4,5})),"")</f>
        <v/>
      </c>
      <c r="BP161" s="15" t="str">
        <f>IFERROR(SUMPRODUCT(LARGE((K161,U161,AE161,AO161,AY161,BI161),{1,2,3,4,5})),"")</f>
        <v/>
      </c>
      <c r="BQ161" s="15" t="str">
        <f>IF(BP161=0,"N.A.",IFERROR(SUMPRODUCT(LARGE((N161,W161,AG161,AQ161,BA161,BK161),{1,2,3,4,5})),""))</f>
        <v/>
      </c>
      <c r="BR161" s="15" t="str">
        <f t="shared" si="85"/>
        <v/>
      </c>
      <c r="BS161" s="15" t="str">
        <f t="shared" si="86"/>
        <v/>
      </c>
      <c r="BT161" s="15" t="str">
        <f t="shared" si="87"/>
        <v>N.A.</v>
      </c>
      <c r="BU161" s="15" t="str">
        <f t="shared" si="88"/>
        <v>N.A.</v>
      </c>
      <c r="BV161" s="15" t="str">
        <f t="shared" si="89"/>
        <v>N.A.</v>
      </c>
      <c r="BW161" s="34" t="str">
        <f t="shared" si="90"/>
        <v>N.A.</v>
      </c>
      <c r="BX161" s="15" t="str">
        <f t="shared" si="91"/>
        <v>N.A.</v>
      </c>
      <c r="BY161" s="15" t="str">
        <f t="shared" si="92"/>
        <v>N.A.</v>
      </c>
      <c r="BZ161" s="15" t="str">
        <f t="shared" si="95"/>
        <v>FAILED</v>
      </c>
      <c r="CA161" s="20" t="str">
        <f t="shared" si="93"/>
        <v/>
      </c>
      <c r="CB161" s="16">
        <f t="shared" si="94"/>
        <v>0</v>
      </c>
    </row>
    <row r="162" spans="1:80" x14ac:dyDescent="0.3">
      <c r="A162" s="49">
        <v>160</v>
      </c>
      <c r="B162" s="15">
        <f>TAB!A162</f>
        <v>0</v>
      </c>
      <c r="C162" s="15">
        <f>TAB!B162</f>
        <v>0</v>
      </c>
      <c r="D162" s="14" t="str">
        <f>IF(C162=0,"",TAB!C162)</f>
        <v/>
      </c>
      <c r="E162" s="14" t="str">
        <f>IF(C162=0,"",TAB!D162)</f>
        <v/>
      </c>
      <c r="F162" s="36" t="str">
        <f>IF(C162=0,"",TAB!E162)</f>
        <v/>
      </c>
      <c r="G162" s="14" t="str">
        <f>IF(C162=0,"",TAB!J162)</f>
        <v/>
      </c>
      <c r="H162" s="15" t="str">
        <f t="shared" si="71"/>
        <v/>
      </c>
      <c r="I162" s="15" t="str">
        <f t="shared" si="96"/>
        <v/>
      </c>
      <c r="J162" s="15" t="str">
        <f>IFERROR(VLOOKUP($G162,TAB!$J:$BB,2,FALSE),"")</f>
        <v/>
      </c>
      <c r="K162" s="15" t="str">
        <f>IF(J162="AB",IFERROR(VLOOKUP($G162,TAB!$J:$BB,3,FALSE),""),"NA")</f>
        <v>NA</v>
      </c>
      <c r="L162" s="15" t="str">
        <f>IFERROR(VLOOKUP($G162,TAB!$J:$BB,4,FALSE),"")</f>
        <v/>
      </c>
      <c r="M162" s="15" t="str">
        <f>IFERROR(VLOOKUP($G162,TAB!$J:$BB,5,FALSE),"")</f>
        <v/>
      </c>
      <c r="N162" s="15" t="str">
        <f t="shared" si="72"/>
        <v/>
      </c>
      <c r="O162" s="14" t="str">
        <f>IFERROR(VLOOKUP(N162,INSTRUCTION!$I$1:$J$101,2),"")</f>
        <v/>
      </c>
      <c r="P162" s="15" t="str">
        <f t="shared" si="97"/>
        <v/>
      </c>
      <c r="Q162" s="15" t="str">
        <f t="shared" si="73"/>
        <v/>
      </c>
      <c r="R162" s="15" t="str">
        <f t="shared" si="74"/>
        <v/>
      </c>
      <c r="S162" s="15" t="str">
        <f>IFERROR(VLOOKUP($G162,TAB!$J:$BB,6,FALSE),"")</f>
        <v/>
      </c>
      <c r="T162" s="15" t="str">
        <f>IF(S162="AB",IFERROR(VLOOKUP($G162,TAB!$J:$BB,7,FALSE),""),"NA")</f>
        <v>NA</v>
      </c>
      <c r="U162" s="15" t="str">
        <f>IFERROR(VLOOKUP($G162,TAB!$J:$BB,8,FALSE),"")</f>
        <v/>
      </c>
      <c r="V162" s="15" t="str">
        <f>IFERROR(VLOOKUP($G162,TAB!$J:$BB,9,FALSE),"")</f>
        <v/>
      </c>
      <c r="W162" s="15" t="str">
        <f t="shared" si="75"/>
        <v/>
      </c>
      <c r="X162" s="14" t="str">
        <f>IFERROR(VLOOKUP(W162,INSTRUCTION!$I$1:$J$101,2),"")</f>
        <v/>
      </c>
      <c r="Y162" s="15" t="str">
        <f t="shared" si="98"/>
        <v/>
      </c>
      <c r="Z162" s="14" t="str">
        <f>IF(C162=0,"",TAB!F162)</f>
        <v/>
      </c>
      <c r="AA162" s="15" t="str">
        <f>IFERROR(VLOOKUP(Z162,INSTRUCTION!$D$2:$E$18,2,FALSE),"")</f>
        <v/>
      </c>
      <c r="AB162" s="15" t="str">
        <f t="shared" si="76"/>
        <v/>
      </c>
      <c r="AC162" s="15" t="str">
        <f>IFERROR(VLOOKUP($G162,TAB!$J:$BB,MATCH($Z162,TAB!$1:$1,0)-9,FALSE),"")</f>
        <v/>
      </c>
      <c r="AD162" s="15" t="str">
        <f>IF(AC162="AB",IFERROR(VLOOKUP($G162,TAB!$J:$BB,MATCH($Z162,TAB!$1:$1,0)-8,FALSE),""),"NA")</f>
        <v>NA</v>
      </c>
      <c r="AE162" s="15" t="str">
        <f>IFERROR(VLOOKUP($G162,TAB!$J:$BB,MATCH($Z162,TAB!$1:$1,0)-7,FALSE),"")</f>
        <v/>
      </c>
      <c r="AF162" s="15" t="str">
        <f>IFERROR(VLOOKUP($G162,TAB!$J:$BB,MATCH($Z162,TAB!$1:$1,0)-6,FALSE),"")</f>
        <v/>
      </c>
      <c r="AG162" s="15" t="str">
        <f t="shared" si="77"/>
        <v/>
      </c>
      <c r="AH162" s="14" t="str">
        <f>IFERROR(VLOOKUP(AG162,INSTRUCTION!$I$1:$J$101,2),"")</f>
        <v/>
      </c>
      <c r="AI162" s="15" t="str">
        <f t="shared" si="99"/>
        <v/>
      </c>
      <c r="AJ162" s="15" t="str">
        <f>IF(C162=0,"",TAB!G162)</f>
        <v/>
      </c>
      <c r="AK162" s="15" t="str">
        <f>IFERROR(VLOOKUP(AJ162,INSTRUCTION!$D$2:$E$18,2,FALSE),"")</f>
        <v/>
      </c>
      <c r="AL162" s="15" t="str">
        <f t="shared" si="78"/>
        <v/>
      </c>
      <c r="AM162" s="15" t="str">
        <f>IFERROR(VLOOKUP($G162,TAB!$J:$BB,MATCH($AJ162,TAB!$1:$1,0)-9,FALSE),"")</f>
        <v/>
      </c>
      <c r="AN162" s="15" t="str">
        <f>IF(AM162="AB",IFERROR(VLOOKUP($G162,TAB!$J:$BB,MATCH($AJ162,TAB!$1:$1,0)-8,FALSE),""),"NA")</f>
        <v>NA</v>
      </c>
      <c r="AO162" s="15" t="str">
        <f>IFERROR(VLOOKUP($G162,TAB!$J:$BB,MATCH($AJ162,TAB!$1:$1,0)-7,FALSE),"")</f>
        <v/>
      </c>
      <c r="AP162" s="15" t="str">
        <f>IFERROR(VLOOKUP($G162,TAB!$J:$BB,MATCH($AJ162,TAB!$1:$1,0)-6,FALSE),"")</f>
        <v/>
      </c>
      <c r="AQ162" s="15" t="str">
        <f t="shared" si="79"/>
        <v/>
      </c>
      <c r="AR162" s="14" t="str">
        <f>IFERROR(VLOOKUP(AQ162,INSTRUCTION!$I$1:$J$101,2),"")</f>
        <v/>
      </c>
      <c r="AS162" s="15" t="str">
        <f t="shared" si="100"/>
        <v/>
      </c>
      <c r="AT162" s="15" t="str">
        <f>IF(C162=0,"",TAB!H162)</f>
        <v/>
      </c>
      <c r="AU162" s="15" t="str">
        <f>IFERROR(VLOOKUP(AT162,INSTRUCTION!$D$2:$E$18,2,FALSE),"")</f>
        <v/>
      </c>
      <c r="AV162" s="15" t="str">
        <f t="shared" si="80"/>
        <v/>
      </c>
      <c r="AW162" s="15" t="str">
        <f>IFERROR(VLOOKUP($G162,TAB!$J:$BB,MATCH($AT162,TAB!$1:$1,0)-9,FALSE),"")</f>
        <v/>
      </c>
      <c r="AX162" s="15" t="str">
        <f>IF(AW162="AB",IFERROR(VLOOKUP($G162,TAB!$J:$BB,MATCH($AT162,TAB!$1:$1,0)-8,FALSE),""),"NA")</f>
        <v>NA</v>
      </c>
      <c r="AY162" s="15" t="str">
        <f>IFERROR(VLOOKUP($G162,TAB!$J:$BB,MATCH($AT162,TAB!$1:$1,0)-7,FALSE),"")</f>
        <v/>
      </c>
      <c r="AZ162" s="15" t="str">
        <f>IFERROR(VLOOKUP($G162,TAB!$J:$BB,MATCH($AT162,TAB!$1:$1,0)-6,FALSE),"")</f>
        <v/>
      </c>
      <c r="BA162" s="15" t="str">
        <f t="shared" si="81"/>
        <v/>
      </c>
      <c r="BB162" s="14" t="str">
        <f>IFERROR(VLOOKUP(BA162,INSTRUCTION!$I$1:$J$101,2),"")</f>
        <v/>
      </c>
      <c r="BC162" s="15" t="str">
        <f t="shared" si="101"/>
        <v/>
      </c>
      <c r="BD162" s="15" t="str">
        <f>IF(C162=0,"",TAB!I162)</f>
        <v/>
      </c>
      <c r="BE162" s="15" t="str">
        <f>IFERROR(VLOOKUP(BD162,INSTRUCTION!$D$2:$E$18,2,FALSE),"")</f>
        <v/>
      </c>
      <c r="BF162" s="15" t="str">
        <f t="shared" si="82"/>
        <v/>
      </c>
      <c r="BG162" s="15" t="str">
        <f>IFERROR(VLOOKUP($G162,TAB!$J:$BB,MATCH($BD162,TAB!$1:$1,0)-9,FALSE),"")</f>
        <v/>
      </c>
      <c r="BH162" s="15" t="str">
        <f>IF(BG162="AB",IFERROR(VLOOKUP($G162,TAB!$J:$BB,MATCH($BD162,TAB!$1:$1,0)-8,FALSE),""),"NA")</f>
        <v>NA</v>
      </c>
      <c r="BI162" s="15" t="str">
        <f>IFERROR(VLOOKUP($G162,TAB!$J:$BB,MATCH($BD162,TAB!$1:$1,0)-7,FALSE),"")</f>
        <v/>
      </c>
      <c r="BJ162" s="15" t="str">
        <f>IFERROR(VLOOKUP($G162,TAB!$J:$BB,MATCH($BD162,TAB!$1:$1,0)-6,FALSE),"")</f>
        <v/>
      </c>
      <c r="BK162" s="15" t="str">
        <f t="shared" si="83"/>
        <v/>
      </c>
      <c r="BL162" s="14" t="str">
        <f>IFERROR(VLOOKUP(BK162,INSTRUCTION!$I$1:$J$101,2),"")</f>
        <v/>
      </c>
      <c r="BM162" s="15" t="str">
        <f t="shared" si="102"/>
        <v/>
      </c>
      <c r="BN162" s="15" t="str">
        <f t="shared" si="84"/>
        <v/>
      </c>
      <c r="BO162" s="15" t="str">
        <f>IFERROR(SUMPRODUCT(LARGE((J162,S162,AC162,AM162,AW162,BG162),{1,2,3,4,5})),"")</f>
        <v/>
      </c>
      <c r="BP162" s="15" t="str">
        <f>IFERROR(SUMPRODUCT(LARGE((K162,U162,AE162,AO162,AY162,BI162),{1,2,3,4,5})),"")</f>
        <v/>
      </c>
      <c r="BQ162" s="15" t="str">
        <f>IF(BP162=0,"N.A.",IFERROR(SUMPRODUCT(LARGE((N162,W162,AG162,AQ162,BA162,BK162),{1,2,3,4,5})),""))</f>
        <v/>
      </c>
      <c r="BR162" s="15" t="str">
        <f t="shared" si="85"/>
        <v/>
      </c>
      <c r="BS162" s="15" t="str">
        <f t="shared" si="86"/>
        <v/>
      </c>
      <c r="BT162" s="15" t="str">
        <f t="shared" si="87"/>
        <v>N.A.</v>
      </c>
      <c r="BU162" s="15" t="str">
        <f t="shared" si="88"/>
        <v>N.A.</v>
      </c>
      <c r="BV162" s="15" t="str">
        <f t="shared" si="89"/>
        <v>N.A.</v>
      </c>
      <c r="BW162" s="34" t="str">
        <f t="shared" si="90"/>
        <v>N.A.</v>
      </c>
      <c r="BX162" s="15" t="str">
        <f t="shared" si="91"/>
        <v>N.A.</v>
      </c>
      <c r="BY162" s="15" t="str">
        <f t="shared" si="92"/>
        <v>N.A.</v>
      </c>
      <c r="BZ162" s="15" t="str">
        <f t="shared" si="95"/>
        <v>FAILED</v>
      </c>
      <c r="CA162" s="20" t="str">
        <f t="shared" si="93"/>
        <v/>
      </c>
      <c r="CB162" s="16">
        <f t="shared" si="94"/>
        <v>0</v>
      </c>
    </row>
    <row r="163" spans="1:80" x14ac:dyDescent="0.3">
      <c r="A163" s="49">
        <v>161</v>
      </c>
      <c r="B163" s="15">
        <f>TAB!A163</f>
        <v>0</v>
      </c>
      <c r="C163" s="15">
        <f>TAB!B163</f>
        <v>0</v>
      </c>
      <c r="D163" s="14" t="str">
        <f>IF(C163=0,"",TAB!C163)</f>
        <v/>
      </c>
      <c r="E163" s="14" t="str">
        <f>IF(C163=0,"",TAB!D163)</f>
        <v/>
      </c>
      <c r="F163" s="36" t="str">
        <f>IF(C163=0,"",TAB!E163)</f>
        <v/>
      </c>
      <c r="G163" s="14" t="str">
        <f>IF(C163=0,"",TAB!J163)</f>
        <v/>
      </c>
      <c r="H163" s="15" t="str">
        <f t="shared" si="71"/>
        <v/>
      </c>
      <c r="I163" s="15" t="str">
        <f t="shared" si="96"/>
        <v/>
      </c>
      <c r="J163" s="15" t="str">
        <f>IFERROR(VLOOKUP($G163,TAB!$J:$BB,2,FALSE),"")</f>
        <v/>
      </c>
      <c r="K163" s="15" t="str">
        <f>IF(J163="AB",IFERROR(VLOOKUP($G163,TAB!$J:$BB,3,FALSE),""),"NA")</f>
        <v>NA</v>
      </c>
      <c r="L163" s="15" t="str">
        <f>IFERROR(VLOOKUP($G163,TAB!$J:$BB,4,FALSE),"")</f>
        <v/>
      </c>
      <c r="M163" s="15" t="str">
        <f>IFERROR(VLOOKUP($G163,TAB!$J:$BB,5,FALSE),"")</f>
        <v/>
      </c>
      <c r="N163" s="15" t="str">
        <f t="shared" si="72"/>
        <v/>
      </c>
      <c r="O163" s="14" t="str">
        <f>IFERROR(VLOOKUP(N163,INSTRUCTION!$I$1:$J$101,2),"")</f>
        <v/>
      </c>
      <c r="P163" s="15" t="str">
        <f t="shared" si="97"/>
        <v/>
      </c>
      <c r="Q163" s="15" t="str">
        <f t="shared" si="73"/>
        <v/>
      </c>
      <c r="R163" s="15" t="str">
        <f t="shared" si="74"/>
        <v/>
      </c>
      <c r="S163" s="15" t="str">
        <f>IFERROR(VLOOKUP($G163,TAB!$J:$BB,6,FALSE),"")</f>
        <v/>
      </c>
      <c r="T163" s="15" t="str">
        <f>IF(S163="AB",IFERROR(VLOOKUP($G163,TAB!$J:$BB,7,FALSE),""),"NA")</f>
        <v>NA</v>
      </c>
      <c r="U163" s="15" t="str">
        <f>IFERROR(VLOOKUP($G163,TAB!$J:$BB,8,FALSE),"")</f>
        <v/>
      </c>
      <c r="V163" s="15" t="str">
        <f>IFERROR(VLOOKUP($G163,TAB!$J:$BB,9,FALSE),"")</f>
        <v/>
      </c>
      <c r="W163" s="15" t="str">
        <f t="shared" si="75"/>
        <v/>
      </c>
      <c r="X163" s="14" t="str">
        <f>IFERROR(VLOOKUP(W163,INSTRUCTION!$I$1:$J$101,2),"")</f>
        <v/>
      </c>
      <c r="Y163" s="15" t="str">
        <f t="shared" si="98"/>
        <v/>
      </c>
      <c r="Z163" s="14" t="str">
        <f>IF(C163=0,"",TAB!F163)</f>
        <v/>
      </c>
      <c r="AA163" s="15" t="str">
        <f>IFERROR(VLOOKUP(Z163,INSTRUCTION!$D$2:$E$18,2,FALSE),"")</f>
        <v/>
      </c>
      <c r="AB163" s="15" t="str">
        <f t="shared" si="76"/>
        <v/>
      </c>
      <c r="AC163" s="15" t="str">
        <f>IFERROR(VLOOKUP($G163,TAB!$J:$BB,MATCH($Z163,TAB!$1:$1,0)-9,FALSE),"")</f>
        <v/>
      </c>
      <c r="AD163" s="15" t="str">
        <f>IF(AC163="AB",IFERROR(VLOOKUP($G163,TAB!$J:$BB,MATCH($Z163,TAB!$1:$1,0)-8,FALSE),""),"NA")</f>
        <v>NA</v>
      </c>
      <c r="AE163" s="15" t="str">
        <f>IFERROR(VLOOKUP($G163,TAB!$J:$BB,MATCH($Z163,TAB!$1:$1,0)-7,FALSE),"")</f>
        <v/>
      </c>
      <c r="AF163" s="15" t="str">
        <f>IFERROR(VLOOKUP($G163,TAB!$J:$BB,MATCH($Z163,TAB!$1:$1,0)-6,FALSE),"")</f>
        <v/>
      </c>
      <c r="AG163" s="15" t="str">
        <f t="shared" si="77"/>
        <v/>
      </c>
      <c r="AH163" s="14" t="str">
        <f>IFERROR(VLOOKUP(AG163,INSTRUCTION!$I$1:$J$101,2),"")</f>
        <v/>
      </c>
      <c r="AI163" s="15" t="str">
        <f t="shared" si="99"/>
        <v/>
      </c>
      <c r="AJ163" s="15" t="str">
        <f>IF(C163=0,"",TAB!G163)</f>
        <v/>
      </c>
      <c r="AK163" s="15" t="str">
        <f>IFERROR(VLOOKUP(AJ163,INSTRUCTION!$D$2:$E$18,2,FALSE),"")</f>
        <v/>
      </c>
      <c r="AL163" s="15" t="str">
        <f t="shared" si="78"/>
        <v/>
      </c>
      <c r="AM163" s="15" t="str">
        <f>IFERROR(VLOOKUP($G163,TAB!$J:$BB,MATCH($AJ163,TAB!$1:$1,0)-9,FALSE),"")</f>
        <v/>
      </c>
      <c r="AN163" s="15" t="str">
        <f>IF(AM163="AB",IFERROR(VLOOKUP($G163,TAB!$J:$BB,MATCH($AJ163,TAB!$1:$1,0)-8,FALSE),""),"NA")</f>
        <v>NA</v>
      </c>
      <c r="AO163" s="15" t="str">
        <f>IFERROR(VLOOKUP($G163,TAB!$J:$BB,MATCH($AJ163,TAB!$1:$1,0)-7,FALSE),"")</f>
        <v/>
      </c>
      <c r="AP163" s="15" t="str">
        <f>IFERROR(VLOOKUP($G163,TAB!$J:$BB,MATCH($AJ163,TAB!$1:$1,0)-6,FALSE),"")</f>
        <v/>
      </c>
      <c r="AQ163" s="15" t="str">
        <f t="shared" si="79"/>
        <v/>
      </c>
      <c r="AR163" s="14" t="str">
        <f>IFERROR(VLOOKUP(AQ163,INSTRUCTION!$I$1:$J$101,2),"")</f>
        <v/>
      </c>
      <c r="AS163" s="15" t="str">
        <f t="shared" si="100"/>
        <v/>
      </c>
      <c r="AT163" s="15" t="str">
        <f>IF(C163=0,"",TAB!H163)</f>
        <v/>
      </c>
      <c r="AU163" s="15" t="str">
        <f>IFERROR(VLOOKUP(AT163,INSTRUCTION!$D$2:$E$18,2,FALSE),"")</f>
        <v/>
      </c>
      <c r="AV163" s="15" t="str">
        <f t="shared" si="80"/>
        <v/>
      </c>
      <c r="AW163" s="15" t="str">
        <f>IFERROR(VLOOKUP($G163,TAB!$J:$BB,MATCH($AT163,TAB!$1:$1,0)-9,FALSE),"")</f>
        <v/>
      </c>
      <c r="AX163" s="15" t="str">
        <f>IF(AW163="AB",IFERROR(VLOOKUP($G163,TAB!$J:$BB,MATCH($AT163,TAB!$1:$1,0)-8,FALSE),""),"NA")</f>
        <v>NA</v>
      </c>
      <c r="AY163" s="15" t="str">
        <f>IFERROR(VLOOKUP($G163,TAB!$J:$BB,MATCH($AT163,TAB!$1:$1,0)-7,FALSE),"")</f>
        <v/>
      </c>
      <c r="AZ163" s="15" t="str">
        <f>IFERROR(VLOOKUP($G163,TAB!$J:$BB,MATCH($AT163,TAB!$1:$1,0)-6,FALSE),"")</f>
        <v/>
      </c>
      <c r="BA163" s="15" t="str">
        <f t="shared" si="81"/>
        <v/>
      </c>
      <c r="BB163" s="14" t="str">
        <f>IFERROR(VLOOKUP(BA163,INSTRUCTION!$I$1:$J$101,2),"")</f>
        <v/>
      </c>
      <c r="BC163" s="15" t="str">
        <f t="shared" si="101"/>
        <v/>
      </c>
      <c r="BD163" s="15" t="str">
        <f>IF(C163=0,"",TAB!I163)</f>
        <v/>
      </c>
      <c r="BE163" s="15" t="str">
        <f>IFERROR(VLOOKUP(BD163,INSTRUCTION!$D$2:$E$18,2,FALSE),"")</f>
        <v/>
      </c>
      <c r="BF163" s="15" t="str">
        <f t="shared" si="82"/>
        <v/>
      </c>
      <c r="BG163" s="15" t="str">
        <f>IFERROR(VLOOKUP($G163,TAB!$J:$BB,MATCH($BD163,TAB!$1:$1,0)-9,FALSE),"")</f>
        <v/>
      </c>
      <c r="BH163" s="15" t="str">
        <f>IF(BG163="AB",IFERROR(VLOOKUP($G163,TAB!$J:$BB,MATCH($BD163,TAB!$1:$1,0)-8,FALSE),""),"NA")</f>
        <v>NA</v>
      </c>
      <c r="BI163" s="15" t="str">
        <f>IFERROR(VLOOKUP($G163,TAB!$J:$BB,MATCH($BD163,TAB!$1:$1,0)-7,FALSE),"")</f>
        <v/>
      </c>
      <c r="BJ163" s="15" t="str">
        <f>IFERROR(VLOOKUP($G163,TAB!$J:$BB,MATCH($BD163,TAB!$1:$1,0)-6,FALSE),"")</f>
        <v/>
      </c>
      <c r="BK163" s="15" t="str">
        <f t="shared" si="83"/>
        <v/>
      </c>
      <c r="BL163" s="14" t="str">
        <f>IFERROR(VLOOKUP(BK163,INSTRUCTION!$I$1:$J$101,2),"")</f>
        <v/>
      </c>
      <c r="BM163" s="15" t="str">
        <f t="shared" si="102"/>
        <v/>
      </c>
      <c r="BN163" s="15" t="str">
        <f t="shared" si="84"/>
        <v/>
      </c>
      <c r="BO163" s="15" t="str">
        <f>IFERROR(SUMPRODUCT(LARGE((J163,S163,AC163,AM163,AW163,BG163),{1,2,3,4,5})),"")</f>
        <v/>
      </c>
      <c r="BP163" s="15" t="str">
        <f>IFERROR(SUMPRODUCT(LARGE((K163,U163,AE163,AO163,AY163,BI163),{1,2,3,4,5})),"")</f>
        <v/>
      </c>
      <c r="BQ163" s="15" t="str">
        <f>IF(BP163=0,"N.A.",IFERROR(SUMPRODUCT(LARGE((N163,W163,AG163,AQ163,BA163,BK163),{1,2,3,4,5})),""))</f>
        <v/>
      </c>
      <c r="BR163" s="15" t="str">
        <f t="shared" si="85"/>
        <v/>
      </c>
      <c r="BS163" s="15" t="str">
        <f t="shared" si="86"/>
        <v/>
      </c>
      <c r="BT163" s="15" t="str">
        <f t="shared" si="87"/>
        <v>N.A.</v>
      </c>
      <c r="BU163" s="15" t="str">
        <f t="shared" si="88"/>
        <v>N.A.</v>
      </c>
      <c r="BV163" s="15" t="str">
        <f t="shared" si="89"/>
        <v>N.A.</v>
      </c>
      <c r="BW163" s="34" t="str">
        <f t="shared" si="90"/>
        <v>N.A.</v>
      </c>
      <c r="BX163" s="15" t="str">
        <f t="shared" si="91"/>
        <v>N.A.</v>
      </c>
      <c r="BY163" s="15" t="str">
        <f t="shared" si="92"/>
        <v>N.A.</v>
      </c>
      <c r="BZ163" s="15" t="str">
        <f t="shared" si="95"/>
        <v>FAILED</v>
      </c>
      <c r="CA163" s="20" t="str">
        <f t="shared" si="93"/>
        <v/>
      </c>
      <c r="CB163" s="16">
        <f t="shared" si="94"/>
        <v>0</v>
      </c>
    </row>
    <row r="164" spans="1:80" x14ac:dyDescent="0.3">
      <c r="A164" s="49">
        <v>162</v>
      </c>
      <c r="B164" s="15">
        <f>TAB!A164</f>
        <v>0</v>
      </c>
      <c r="C164" s="15">
        <f>TAB!B164</f>
        <v>0</v>
      </c>
      <c r="D164" s="14" t="str">
        <f>IF(C164=0,"",TAB!C164)</f>
        <v/>
      </c>
      <c r="E164" s="14" t="str">
        <f>IF(C164=0,"",TAB!D164)</f>
        <v/>
      </c>
      <c r="F164" s="36" t="str">
        <f>IF(C164=0,"",TAB!E164)</f>
        <v/>
      </c>
      <c r="G164" s="14" t="str">
        <f>IF(C164=0,"",TAB!J164)</f>
        <v/>
      </c>
      <c r="H164" s="15" t="str">
        <f t="shared" si="71"/>
        <v/>
      </c>
      <c r="I164" s="15" t="str">
        <f t="shared" si="96"/>
        <v/>
      </c>
      <c r="J164" s="15" t="str">
        <f>IFERROR(VLOOKUP($G164,TAB!$J:$BB,2,FALSE),"")</f>
        <v/>
      </c>
      <c r="K164" s="15" t="str">
        <f>IF(J164="AB",IFERROR(VLOOKUP($G164,TAB!$J:$BB,3,FALSE),""),"NA")</f>
        <v>NA</v>
      </c>
      <c r="L164" s="15" t="str">
        <f>IFERROR(VLOOKUP($G164,TAB!$J:$BB,4,FALSE),"")</f>
        <v/>
      </c>
      <c r="M164" s="15" t="str">
        <f>IFERROR(VLOOKUP($G164,TAB!$J:$BB,5,FALSE),"")</f>
        <v/>
      </c>
      <c r="N164" s="15" t="str">
        <f t="shared" si="72"/>
        <v/>
      </c>
      <c r="O164" s="14" t="str">
        <f>IFERROR(VLOOKUP(N164,INSTRUCTION!$I$1:$J$101,2),"")</f>
        <v/>
      </c>
      <c r="P164" s="15" t="str">
        <f t="shared" si="97"/>
        <v/>
      </c>
      <c r="Q164" s="15" t="str">
        <f t="shared" si="73"/>
        <v/>
      </c>
      <c r="R164" s="15" t="str">
        <f t="shared" si="74"/>
        <v/>
      </c>
      <c r="S164" s="15" t="str">
        <f>IFERROR(VLOOKUP($G164,TAB!$J:$BB,6,FALSE),"")</f>
        <v/>
      </c>
      <c r="T164" s="15" t="str">
        <f>IF(S164="AB",IFERROR(VLOOKUP($G164,TAB!$J:$BB,7,FALSE),""),"NA")</f>
        <v>NA</v>
      </c>
      <c r="U164" s="15" t="str">
        <f>IFERROR(VLOOKUP($G164,TAB!$J:$BB,8,FALSE),"")</f>
        <v/>
      </c>
      <c r="V164" s="15" t="str">
        <f>IFERROR(VLOOKUP($G164,TAB!$J:$BB,9,FALSE),"")</f>
        <v/>
      </c>
      <c r="W164" s="15" t="str">
        <f t="shared" si="75"/>
        <v/>
      </c>
      <c r="X164" s="14" t="str">
        <f>IFERROR(VLOOKUP(W164,INSTRUCTION!$I$1:$J$101,2),"")</f>
        <v/>
      </c>
      <c r="Y164" s="15" t="str">
        <f t="shared" si="98"/>
        <v/>
      </c>
      <c r="Z164" s="14" t="str">
        <f>IF(C164=0,"",TAB!F164)</f>
        <v/>
      </c>
      <c r="AA164" s="15" t="str">
        <f>IFERROR(VLOOKUP(Z164,INSTRUCTION!$D$2:$E$18,2,FALSE),"")</f>
        <v/>
      </c>
      <c r="AB164" s="15" t="str">
        <f t="shared" si="76"/>
        <v/>
      </c>
      <c r="AC164" s="15" t="str">
        <f>IFERROR(VLOOKUP($G164,TAB!$J:$BB,MATCH($Z164,TAB!$1:$1,0)-9,FALSE),"")</f>
        <v/>
      </c>
      <c r="AD164" s="15" t="str">
        <f>IF(AC164="AB",IFERROR(VLOOKUP($G164,TAB!$J:$BB,MATCH($Z164,TAB!$1:$1,0)-8,FALSE),""),"NA")</f>
        <v>NA</v>
      </c>
      <c r="AE164" s="15" t="str">
        <f>IFERROR(VLOOKUP($G164,TAB!$J:$BB,MATCH($Z164,TAB!$1:$1,0)-7,FALSE),"")</f>
        <v/>
      </c>
      <c r="AF164" s="15" t="str">
        <f>IFERROR(VLOOKUP($G164,TAB!$J:$BB,MATCH($Z164,TAB!$1:$1,0)-6,FALSE),"")</f>
        <v/>
      </c>
      <c r="AG164" s="15" t="str">
        <f t="shared" si="77"/>
        <v/>
      </c>
      <c r="AH164" s="14" t="str">
        <f>IFERROR(VLOOKUP(AG164,INSTRUCTION!$I$1:$J$101,2),"")</f>
        <v/>
      </c>
      <c r="AI164" s="15" t="str">
        <f t="shared" si="99"/>
        <v/>
      </c>
      <c r="AJ164" s="15" t="str">
        <f>IF(C164=0,"",TAB!G164)</f>
        <v/>
      </c>
      <c r="AK164" s="15" t="str">
        <f>IFERROR(VLOOKUP(AJ164,INSTRUCTION!$D$2:$E$18,2,FALSE),"")</f>
        <v/>
      </c>
      <c r="AL164" s="15" t="str">
        <f t="shared" si="78"/>
        <v/>
      </c>
      <c r="AM164" s="15" t="str">
        <f>IFERROR(VLOOKUP($G164,TAB!$J:$BB,MATCH($AJ164,TAB!$1:$1,0)-9,FALSE),"")</f>
        <v/>
      </c>
      <c r="AN164" s="15" t="str">
        <f>IF(AM164="AB",IFERROR(VLOOKUP($G164,TAB!$J:$BB,MATCH($AJ164,TAB!$1:$1,0)-8,FALSE),""),"NA")</f>
        <v>NA</v>
      </c>
      <c r="AO164" s="15" t="str">
        <f>IFERROR(VLOOKUP($G164,TAB!$J:$BB,MATCH($AJ164,TAB!$1:$1,0)-7,FALSE),"")</f>
        <v/>
      </c>
      <c r="AP164" s="15" t="str">
        <f>IFERROR(VLOOKUP($G164,TAB!$J:$BB,MATCH($AJ164,TAB!$1:$1,0)-6,FALSE),"")</f>
        <v/>
      </c>
      <c r="AQ164" s="15" t="str">
        <f t="shared" si="79"/>
        <v/>
      </c>
      <c r="AR164" s="14" t="str">
        <f>IFERROR(VLOOKUP(AQ164,INSTRUCTION!$I$1:$J$101,2),"")</f>
        <v/>
      </c>
      <c r="AS164" s="15" t="str">
        <f t="shared" si="100"/>
        <v/>
      </c>
      <c r="AT164" s="15" t="str">
        <f>IF(C164=0,"",TAB!H164)</f>
        <v/>
      </c>
      <c r="AU164" s="15" t="str">
        <f>IFERROR(VLOOKUP(AT164,INSTRUCTION!$D$2:$E$18,2,FALSE),"")</f>
        <v/>
      </c>
      <c r="AV164" s="15" t="str">
        <f t="shared" si="80"/>
        <v/>
      </c>
      <c r="AW164" s="15" t="str">
        <f>IFERROR(VLOOKUP($G164,TAB!$J:$BB,MATCH($AT164,TAB!$1:$1,0)-9,FALSE),"")</f>
        <v/>
      </c>
      <c r="AX164" s="15" t="str">
        <f>IF(AW164="AB",IFERROR(VLOOKUP($G164,TAB!$J:$BB,MATCH($AT164,TAB!$1:$1,0)-8,FALSE),""),"NA")</f>
        <v>NA</v>
      </c>
      <c r="AY164" s="15" t="str">
        <f>IFERROR(VLOOKUP($G164,TAB!$J:$BB,MATCH($AT164,TAB!$1:$1,0)-7,FALSE),"")</f>
        <v/>
      </c>
      <c r="AZ164" s="15" t="str">
        <f>IFERROR(VLOOKUP($G164,TAB!$J:$BB,MATCH($AT164,TAB!$1:$1,0)-6,FALSE),"")</f>
        <v/>
      </c>
      <c r="BA164" s="15" t="str">
        <f t="shared" si="81"/>
        <v/>
      </c>
      <c r="BB164" s="14" t="str">
        <f>IFERROR(VLOOKUP(BA164,INSTRUCTION!$I$1:$J$101,2),"")</f>
        <v/>
      </c>
      <c r="BC164" s="15" t="str">
        <f t="shared" si="101"/>
        <v/>
      </c>
      <c r="BD164" s="15" t="str">
        <f>IF(C164=0,"",TAB!I164)</f>
        <v/>
      </c>
      <c r="BE164" s="15" t="str">
        <f>IFERROR(VLOOKUP(BD164,INSTRUCTION!$D$2:$E$18,2,FALSE),"")</f>
        <v/>
      </c>
      <c r="BF164" s="15" t="str">
        <f t="shared" si="82"/>
        <v/>
      </c>
      <c r="BG164" s="15" t="str">
        <f>IFERROR(VLOOKUP($G164,TAB!$J:$BB,MATCH($BD164,TAB!$1:$1,0)-9,FALSE),"")</f>
        <v/>
      </c>
      <c r="BH164" s="15" t="str">
        <f>IF(BG164="AB",IFERROR(VLOOKUP($G164,TAB!$J:$BB,MATCH($BD164,TAB!$1:$1,0)-8,FALSE),""),"NA")</f>
        <v>NA</v>
      </c>
      <c r="BI164" s="15" t="str">
        <f>IFERROR(VLOOKUP($G164,TAB!$J:$BB,MATCH($BD164,TAB!$1:$1,0)-7,FALSE),"")</f>
        <v/>
      </c>
      <c r="BJ164" s="15" t="str">
        <f>IFERROR(VLOOKUP($G164,TAB!$J:$BB,MATCH($BD164,TAB!$1:$1,0)-6,FALSE),"")</f>
        <v/>
      </c>
      <c r="BK164" s="15" t="str">
        <f t="shared" si="83"/>
        <v/>
      </c>
      <c r="BL164" s="14" t="str">
        <f>IFERROR(VLOOKUP(BK164,INSTRUCTION!$I$1:$J$101,2),"")</f>
        <v/>
      </c>
      <c r="BM164" s="15" t="str">
        <f t="shared" si="102"/>
        <v/>
      </c>
      <c r="BN164" s="15" t="str">
        <f t="shared" si="84"/>
        <v/>
      </c>
      <c r="BO164" s="15" t="str">
        <f>IFERROR(SUMPRODUCT(LARGE((J164,S164,AC164,AM164,AW164,BG164),{1,2,3,4,5})),"")</f>
        <v/>
      </c>
      <c r="BP164" s="15" t="str">
        <f>IFERROR(SUMPRODUCT(LARGE((K164,U164,AE164,AO164,AY164,BI164),{1,2,3,4,5})),"")</f>
        <v/>
      </c>
      <c r="BQ164" s="15" t="str">
        <f>IF(BP164=0,"N.A.",IFERROR(SUMPRODUCT(LARGE((N164,W164,AG164,AQ164,BA164,BK164),{1,2,3,4,5})),""))</f>
        <v/>
      </c>
      <c r="BR164" s="15" t="str">
        <f t="shared" si="85"/>
        <v/>
      </c>
      <c r="BS164" s="15" t="str">
        <f t="shared" si="86"/>
        <v/>
      </c>
      <c r="BT164" s="15" t="str">
        <f t="shared" si="87"/>
        <v>N.A.</v>
      </c>
      <c r="BU164" s="15" t="str">
        <f t="shared" si="88"/>
        <v>N.A.</v>
      </c>
      <c r="BV164" s="15" t="str">
        <f t="shared" si="89"/>
        <v>N.A.</v>
      </c>
      <c r="BW164" s="34" t="str">
        <f t="shared" si="90"/>
        <v>N.A.</v>
      </c>
      <c r="BX164" s="15" t="str">
        <f t="shared" si="91"/>
        <v>N.A.</v>
      </c>
      <c r="BY164" s="15" t="str">
        <f t="shared" si="92"/>
        <v>N.A.</v>
      </c>
      <c r="BZ164" s="15" t="str">
        <f t="shared" si="95"/>
        <v>FAILED</v>
      </c>
      <c r="CA164" s="20" t="str">
        <f t="shared" si="93"/>
        <v/>
      </c>
      <c r="CB164" s="16">
        <f t="shared" si="94"/>
        <v>0</v>
      </c>
    </row>
    <row r="165" spans="1:80" x14ac:dyDescent="0.3">
      <c r="A165" s="49">
        <v>163</v>
      </c>
      <c r="B165" s="15">
        <f>TAB!A165</f>
        <v>0</v>
      </c>
      <c r="C165" s="15">
        <f>TAB!B165</f>
        <v>0</v>
      </c>
      <c r="D165" s="14" t="str">
        <f>IF(C165=0,"",TAB!C165)</f>
        <v/>
      </c>
      <c r="E165" s="14" t="str">
        <f>IF(C165=0,"",TAB!D165)</f>
        <v/>
      </c>
      <c r="F165" s="36" t="str">
        <f>IF(C165=0,"",TAB!E165)</f>
        <v/>
      </c>
      <c r="G165" s="14" t="str">
        <f>IF(C165=0,"",TAB!J165)</f>
        <v/>
      </c>
      <c r="H165" s="15" t="str">
        <f t="shared" si="71"/>
        <v/>
      </c>
      <c r="I165" s="15" t="str">
        <f t="shared" si="96"/>
        <v/>
      </c>
      <c r="J165" s="15" t="str">
        <f>IFERROR(VLOOKUP($G165,TAB!$J:$BB,2,FALSE),"")</f>
        <v/>
      </c>
      <c r="K165" s="15" t="str">
        <f>IF(J165="AB",IFERROR(VLOOKUP($G165,TAB!$J:$BB,3,FALSE),""),"NA")</f>
        <v>NA</v>
      </c>
      <c r="L165" s="15" t="str">
        <f>IFERROR(VLOOKUP($G165,TAB!$J:$BB,4,FALSE),"")</f>
        <v/>
      </c>
      <c r="M165" s="15" t="str">
        <f>IFERROR(VLOOKUP($G165,TAB!$J:$BB,5,FALSE),"")</f>
        <v/>
      </c>
      <c r="N165" s="15" t="str">
        <f t="shared" si="72"/>
        <v/>
      </c>
      <c r="O165" s="14" t="str">
        <f>IFERROR(VLOOKUP(N165,INSTRUCTION!$I$1:$J$101,2),"")</f>
        <v/>
      </c>
      <c r="P165" s="15" t="str">
        <f t="shared" si="97"/>
        <v/>
      </c>
      <c r="Q165" s="15" t="str">
        <f t="shared" si="73"/>
        <v/>
      </c>
      <c r="R165" s="15" t="str">
        <f t="shared" si="74"/>
        <v/>
      </c>
      <c r="S165" s="15" t="str">
        <f>IFERROR(VLOOKUP($G165,TAB!$J:$BB,6,FALSE),"")</f>
        <v/>
      </c>
      <c r="T165" s="15" t="str">
        <f>IF(S165="AB",IFERROR(VLOOKUP($G165,TAB!$J:$BB,7,FALSE),""),"NA")</f>
        <v>NA</v>
      </c>
      <c r="U165" s="15" t="str">
        <f>IFERROR(VLOOKUP($G165,TAB!$J:$BB,8,FALSE),"")</f>
        <v/>
      </c>
      <c r="V165" s="15" t="str">
        <f>IFERROR(VLOOKUP($G165,TAB!$J:$BB,9,FALSE),"")</f>
        <v/>
      </c>
      <c r="W165" s="15" t="str">
        <f t="shared" si="75"/>
        <v/>
      </c>
      <c r="X165" s="14" t="str">
        <f>IFERROR(VLOOKUP(W165,INSTRUCTION!$I$1:$J$101,2),"")</f>
        <v/>
      </c>
      <c r="Y165" s="15" t="str">
        <f t="shared" si="98"/>
        <v/>
      </c>
      <c r="Z165" s="14" t="str">
        <f>IF(C165=0,"",TAB!F165)</f>
        <v/>
      </c>
      <c r="AA165" s="15" t="str">
        <f>IFERROR(VLOOKUP(Z165,INSTRUCTION!$D$2:$E$18,2,FALSE),"")</f>
        <v/>
      </c>
      <c r="AB165" s="15" t="str">
        <f t="shared" si="76"/>
        <v/>
      </c>
      <c r="AC165" s="15" t="str">
        <f>IFERROR(VLOOKUP($G165,TAB!$J:$BB,MATCH($Z165,TAB!$1:$1,0)-9,FALSE),"")</f>
        <v/>
      </c>
      <c r="AD165" s="15" t="str">
        <f>IF(AC165="AB",IFERROR(VLOOKUP($G165,TAB!$J:$BB,MATCH($Z165,TAB!$1:$1,0)-8,FALSE),""),"NA")</f>
        <v>NA</v>
      </c>
      <c r="AE165" s="15" t="str">
        <f>IFERROR(VLOOKUP($G165,TAB!$J:$BB,MATCH($Z165,TAB!$1:$1,0)-7,FALSE),"")</f>
        <v/>
      </c>
      <c r="AF165" s="15" t="str">
        <f>IFERROR(VLOOKUP($G165,TAB!$J:$BB,MATCH($Z165,TAB!$1:$1,0)-6,FALSE),"")</f>
        <v/>
      </c>
      <c r="AG165" s="15" t="str">
        <f t="shared" si="77"/>
        <v/>
      </c>
      <c r="AH165" s="14" t="str">
        <f>IFERROR(VLOOKUP(AG165,INSTRUCTION!$I$1:$J$101,2),"")</f>
        <v/>
      </c>
      <c r="AI165" s="15" t="str">
        <f t="shared" si="99"/>
        <v/>
      </c>
      <c r="AJ165" s="15" t="str">
        <f>IF(C165=0,"",TAB!G165)</f>
        <v/>
      </c>
      <c r="AK165" s="15" t="str">
        <f>IFERROR(VLOOKUP(AJ165,INSTRUCTION!$D$2:$E$18,2,FALSE),"")</f>
        <v/>
      </c>
      <c r="AL165" s="15" t="str">
        <f t="shared" si="78"/>
        <v/>
      </c>
      <c r="AM165" s="15" t="str">
        <f>IFERROR(VLOOKUP($G165,TAB!$J:$BB,MATCH($AJ165,TAB!$1:$1,0)-9,FALSE),"")</f>
        <v/>
      </c>
      <c r="AN165" s="15" t="str">
        <f>IF(AM165="AB",IFERROR(VLOOKUP($G165,TAB!$J:$BB,MATCH($AJ165,TAB!$1:$1,0)-8,FALSE),""),"NA")</f>
        <v>NA</v>
      </c>
      <c r="AO165" s="15" t="str">
        <f>IFERROR(VLOOKUP($G165,TAB!$J:$BB,MATCH($AJ165,TAB!$1:$1,0)-7,FALSE),"")</f>
        <v/>
      </c>
      <c r="AP165" s="15" t="str">
        <f>IFERROR(VLOOKUP($G165,TAB!$J:$BB,MATCH($AJ165,TAB!$1:$1,0)-6,FALSE),"")</f>
        <v/>
      </c>
      <c r="AQ165" s="15" t="str">
        <f t="shared" si="79"/>
        <v/>
      </c>
      <c r="AR165" s="14" t="str">
        <f>IFERROR(VLOOKUP(AQ165,INSTRUCTION!$I$1:$J$101,2),"")</f>
        <v/>
      </c>
      <c r="AS165" s="15" t="str">
        <f t="shared" si="100"/>
        <v/>
      </c>
      <c r="AT165" s="15" t="str">
        <f>IF(C165=0,"",TAB!H165)</f>
        <v/>
      </c>
      <c r="AU165" s="15" t="str">
        <f>IFERROR(VLOOKUP(AT165,INSTRUCTION!$D$2:$E$18,2,FALSE),"")</f>
        <v/>
      </c>
      <c r="AV165" s="15" t="str">
        <f t="shared" si="80"/>
        <v/>
      </c>
      <c r="AW165" s="15" t="str">
        <f>IFERROR(VLOOKUP($G165,TAB!$J:$BB,MATCH($AT165,TAB!$1:$1,0)-9,FALSE),"")</f>
        <v/>
      </c>
      <c r="AX165" s="15" t="str">
        <f>IF(AW165="AB",IFERROR(VLOOKUP($G165,TAB!$J:$BB,MATCH($AT165,TAB!$1:$1,0)-8,FALSE),""),"NA")</f>
        <v>NA</v>
      </c>
      <c r="AY165" s="15" t="str">
        <f>IFERROR(VLOOKUP($G165,TAB!$J:$BB,MATCH($AT165,TAB!$1:$1,0)-7,FALSE),"")</f>
        <v/>
      </c>
      <c r="AZ165" s="15" t="str">
        <f>IFERROR(VLOOKUP($G165,TAB!$J:$BB,MATCH($AT165,TAB!$1:$1,0)-6,FALSE),"")</f>
        <v/>
      </c>
      <c r="BA165" s="15" t="str">
        <f t="shared" si="81"/>
        <v/>
      </c>
      <c r="BB165" s="14" t="str">
        <f>IFERROR(VLOOKUP(BA165,INSTRUCTION!$I$1:$J$101,2),"")</f>
        <v/>
      </c>
      <c r="BC165" s="15" t="str">
        <f t="shared" si="101"/>
        <v/>
      </c>
      <c r="BD165" s="15" t="str">
        <f>IF(C165=0,"",TAB!I165)</f>
        <v/>
      </c>
      <c r="BE165" s="15" t="str">
        <f>IFERROR(VLOOKUP(BD165,INSTRUCTION!$D$2:$E$18,2,FALSE),"")</f>
        <v/>
      </c>
      <c r="BF165" s="15" t="str">
        <f t="shared" si="82"/>
        <v/>
      </c>
      <c r="BG165" s="15" t="str">
        <f>IFERROR(VLOOKUP($G165,TAB!$J:$BB,MATCH($BD165,TAB!$1:$1,0)-9,FALSE),"")</f>
        <v/>
      </c>
      <c r="BH165" s="15" t="str">
        <f>IF(BG165="AB",IFERROR(VLOOKUP($G165,TAB!$J:$BB,MATCH($BD165,TAB!$1:$1,0)-8,FALSE),""),"NA")</f>
        <v>NA</v>
      </c>
      <c r="BI165" s="15" t="str">
        <f>IFERROR(VLOOKUP($G165,TAB!$J:$BB,MATCH($BD165,TAB!$1:$1,0)-7,FALSE),"")</f>
        <v/>
      </c>
      <c r="BJ165" s="15" t="str">
        <f>IFERROR(VLOOKUP($G165,TAB!$J:$BB,MATCH($BD165,TAB!$1:$1,0)-6,FALSE),"")</f>
        <v/>
      </c>
      <c r="BK165" s="15" t="str">
        <f t="shared" si="83"/>
        <v/>
      </c>
      <c r="BL165" s="14" t="str">
        <f>IFERROR(VLOOKUP(BK165,INSTRUCTION!$I$1:$J$101,2),"")</f>
        <v/>
      </c>
      <c r="BM165" s="15" t="str">
        <f t="shared" si="102"/>
        <v/>
      </c>
      <c r="BN165" s="15" t="str">
        <f t="shared" si="84"/>
        <v/>
      </c>
      <c r="BO165" s="15" t="str">
        <f>IFERROR(SUMPRODUCT(LARGE((J165,S165,AC165,AM165,AW165,BG165),{1,2,3,4,5})),"")</f>
        <v/>
      </c>
      <c r="BP165" s="15" t="str">
        <f>IFERROR(SUMPRODUCT(LARGE((K165,U165,AE165,AO165,AY165,BI165),{1,2,3,4,5})),"")</f>
        <v/>
      </c>
      <c r="BQ165" s="15" t="str">
        <f>IF(BP165=0,"N.A.",IFERROR(SUMPRODUCT(LARGE((N165,W165,AG165,AQ165,BA165,BK165),{1,2,3,4,5})),""))</f>
        <v/>
      </c>
      <c r="BR165" s="15" t="str">
        <f t="shared" si="85"/>
        <v/>
      </c>
      <c r="BS165" s="15" t="str">
        <f t="shared" si="86"/>
        <v/>
      </c>
      <c r="BT165" s="15" t="str">
        <f t="shared" si="87"/>
        <v>N.A.</v>
      </c>
      <c r="BU165" s="15" t="str">
        <f t="shared" si="88"/>
        <v>N.A.</v>
      </c>
      <c r="BV165" s="15" t="str">
        <f t="shared" si="89"/>
        <v>N.A.</v>
      </c>
      <c r="BW165" s="34" t="str">
        <f t="shared" si="90"/>
        <v>N.A.</v>
      </c>
      <c r="BX165" s="15" t="str">
        <f t="shared" si="91"/>
        <v>N.A.</v>
      </c>
      <c r="BY165" s="15" t="str">
        <f t="shared" si="92"/>
        <v>N.A.</v>
      </c>
      <c r="BZ165" s="15" t="str">
        <f t="shared" si="95"/>
        <v>FAILED</v>
      </c>
      <c r="CA165" s="20" t="str">
        <f t="shared" si="93"/>
        <v/>
      </c>
      <c r="CB165" s="16">
        <f t="shared" si="94"/>
        <v>0</v>
      </c>
    </row>
    <row r="166" spans="1:80" x14ac:dyDescent="0.3">
      <c r="A166" s="49">
        <v>164</v>
      </c>
      <c r="B166" s="15">
        <f>TAB!A166</f>
        <v>0</v>
      </c>
      <c r="C166" s="15">
        <f>TAB!B166</f>
        <v>0</v>
      </c>
      <c r="D166" s="14" t="str">
        <f>IF(C166=0,"",TAB!C166)</f>
        <v/>
      </c>
      <c r="E166" s="14" t="str">
        <f>IF(C166=0,"",TAB!D166)</f>
        <v/>
      </c>
      <c r="F166" s="36" t="str">
        <f>IF(C166=0,"",TAB!E166)</f>
        <v/>
      </c>
      <c r="G166" s="14" t="str">
        <f>IF(C166=0,"",TAB!J166)</f>
        <v/>
      </c>
      <c r="H166" s="15" t="str">
        <f t="shared" si="71"/>
        <v/>
      </c>
      <c r="I166" s="15" t="str">
        <f t="shared" si="96"/>
        <v/>
      </c>
      <c r="J166" s="15" t="str">
        <f>IFERROR(VLOOKUP($G166,TAB!$J:$BB,2,FALSE),"")</f>
        <v/>
      </c>
      <c r="K166" s="15" t="str">
        <f>IF(J166="AB",IFERROR(VLOOKUP($G166,TAB!$J:$BB,3,FALSE),""),"NA")</f>
        <v>NA</v>
      </c>
      <c r="L166" s="15" t="str">
        <f>IFERROR(VLOOKUP($G166,TAB!$J:$BB,4,FALSE),"")</f>
        <v/>
      </c>
      <c r="M166" s="15" t="str">
        <f>IFERROR(VLOOKUP($G166,TAB!$J:$BB,5,FALSE),"")</f>
        <v/>
      </c>
      <c r="N166" s="15" t="str">
        <f t="shared" si="72"/>
        <v/>
      </c>
      <c r="O166" s="14" t="str">
        <f>IFERROR(VLOOKUP(N166,INSTRUCTION!$I$1:$J$101,2),"")</f>
        <v/>
      </c>
      <c r="P166" s="15" t="str">
        <f t="shared" si="97"/>
        <v/>
      </c>
      <c r="Q166" s="15" t="str">
        <f t="shared" si="73"/>
        <v/>
      </c>
      <c r="R166" s="15" t="str">
        <f t="shared" si="74"/>
        <v/>
      </c>
      <c r="S166" s="15" t="str">
        <f>IFERROR(VLOOKUP($G166,TAB!$J:$BB,6,FALSE),"")</f>
        <v/>
      </c>
      <c r="T166" s="15" t="str">
        <f>IF(S166="AB",IFERROR(VLOOKUP($G166,TAB!$J:$BB,7,FALSE),""),"NA")</f>
        <v>NA</v>
      </c>
      <c r="U166" s="15" t="str">
        <f>IFERROR(VLOOKUP($G166,TAB!$J:$BB,8,FALSE),"")</f>
        <v/>
      </c>
      <c r="V166" s="15" t="str">
        <f>IFERROR(VLOOKUP($G166,TAB!$J:$BB,9,FALSE),"")</f>
        <v/>
      </c>
      <c r="W166" s="15" t="str">
        <f t="shared" si="75"/>
        <v/>
      </c>
      <c r="X166" s="14" t="str">
        <f>IFERROR(VLOOKUP(W166,INSTRUCTION!$I$1:$J$101,2),"")</f>
        <v/>
      </c>
      <c r="Y166" s="15" t="str">
        <f t="shared" si="98"/>
        <v/>
      </c>
      <c r="Z166" s="14" t="str">
        <f>IF(C166=0,"",TAB!F166)</f>
        <v/>
      </c>
      <c r="AA166" s="15" t="str">
        <f>IFERROR(VLOOKUP(Z166,INSTRUCTION!$D$2:$E$18,2,FALSE),"")</f>
        <v/>
      </c>
      <c r="AB166" s="15" t="str">
        <f t="shared" si="76"/>
        <v/>
      </c>
      <c r="AC166" s="15" t="str">
        <f>IFERROR(VLOOKUP($G166,TAB!$J:$BB,MATCH($Z166,TAB!$1:$1,0)-9,FALSE),"")</f>
        <v/>
      </c>
      <c r="AD166" s="15" t="str">
        <f>IF(AC166="AB",IFERROR(VLOOKUP($G166,TAB!$J:$BB,MATCH($Z166,TAB!$1:$1,0)-8,FALSE),""),"NA")</f>
        <v>NA</v>
      </c>
      <c r="AE166" s="15" t="str">
        <f>IFERROR(VLOOKUP($G166,TAB!$J:$BB,MATCH($Z166,TAB!$1:$1,0)-7,FALSE),"")</f>
        <v/>
      </c>
      <c r="AF166" s="15" t="str">
        <f>IFERROR(VLOOKUP($G166,TAB!$J:$BB,MATCH($Z166,TAB!$1:$1,0)-6,FALSE),"")</f>
        <v/>
      </c>
      <c r="AG166" s="15" t="str">
        <f t="shared" si="77"/>
        <v/>
      </c>
      <c r="AH166" s="14" t="str">
        <f>IFERROR(VLOOKUP(AG166,INSTRUCTION!$I$1:$J$101,2),"")</f>
        <v/>
      </c>
      <c r="AI166" s="15" t="str">
        <f t="shared" si="99"/>
        <v/>
      </c>
      <c r="AJ166" s="15" t="str">
        <f>IF(C166=0,"",TAB!G166)</f>
        <v/>
      </c>
      <c r="AK166" s="15" t="str">
        <f>IFERROR(VLOOKUP(AJ166,INSTRUCTION!$D$2:$E$18,2,FALSE),"")</f>
        <v/>
      </c>
      <c r="AL166" s="15" t="str">
        <f t="shared" si="78"/>
        <v/>
      </c>
      <c r="AM166" s="15" t="str">
        <f>IFERROR(VLOOKUP($G166,TAB!$J:$BB,MATCH($AJ166,TAB!$1:$1,0)-9,FALSE),"")</f>
        <v/>
      </c>
      <c r="AN166" s="15" t="str">
        <f>IF(AM166="AB",IFERROR(VLOOKUP($G166,TAB!$J:$BB,MATCH($AJ166,TAB!$1:$1,0)-8,FALSE),""),"NA")</f>
        <v>NA</v>
      </c>
      <c r="AO166" s="15" t="str">
        <f>IFERROR(VLOOKUP($G166,TAB!$J:$BB,MATCH($AJ166,TAB!$1:$1,0)-7,FALSE),"")</f>
        <v/>
      </c>
      <c r="AP166" s="15" t="str">
        <f>IFERROR(VLOOKUP($G166,TAB!$J:$BB,MATCH($AJ166,TAB!$1:$1,0)-6,FALSE),"")</f>
        <v/>
      </c>
      <c r="AQ166" s="15" t="str">
        <f t="shared" si="79"/>
        <v/>
      </c>
      <c r="AR166" s="14" t="str">
        <f>IFERROR(VLOOKUP(AQ166,INSTRUCTION!$I$1:$J$101,2),"")</f>
        <v/>
      </c>
      <c r="AS166" s="15" t="str">
        <f t="shared" si="100"/>
        <v/>
      </c>
      <c r="AT166" s="15" t="str">
        <f>IF(C166=0,"",TAB!H166)</f>
        <v/>
      </c>
      <c r="AU166" s="15" t="str">
        <f>IFERROR(VLOOKUP(AT166,INSTRUCTION!$D$2:$E$18,2,FALSE),"")</f>
        <v/>
      </c>
      <c r="AV166" s="15" t="str">
        <f t="shared" si="80"/>
        <v/>
      </c>
      <c r="AW166" s="15" t="str">
        <f>IFERROR(VLOOKUP($G166,TAB!$J:$BB,MATCH($AT166,TAB!$1:$1,0)-9,FALSE),"")</f>
        <v/>
      </c>
      <c r="AX166" s="15" t="str">
        <f>IF(AW166="AB",IFERROR(VLOOKUP($G166,TAB!$J:$BB,MATCH($AT166,TAB!$1:$1,0)-8,FALSE),""),"NA")</f>
        <v>NA</v>
      </c>
      <c r="AY166" s="15" t="str">
        <f>IFERROR(VLOOKUP($G166,TAB!$J:$BB,MATCH($AT166,TAB!$1:$1,0)-7,FALSE),"")</f>
        <v/>
      </c>
      <c r="AZ166" s="15" t="str">
        <f>IFERROR(VLOOKUP($G166,TAB!$J:$BB,MATCH($AT166,TAB!$1:$1,0)-6,FALSE),"")</f>
        <v/>
      </c>
      <c r="BA166" s="15" t="str">
        <f t="shared" si="81"/>
        <v/>
      </c>
      <c r="BB166" s="14" t="str">
        <f>IFERROR(VLOOKUP(BA166,INSTRUCTION!$I$1:$J$101,2),"")</f>
        <v/>
      </c>
      <c r="BC166" s="15" t="str">
        <f t="shared" si="101"/>
        <v/>
      </c>
      <c r="BD166" s="15" t="str">
        <f>IF(C166=0,"",TAB!I166)</f>
        <v/>
      </c>
      <c r="BE166" s="15" t="str">
        <f>IFERROR(VLOOKUP(BD166,INSTRUCTION!$D$2:$E$18,2,FALSE),"")</f>
        <v/>
      </c>
      <c r="BF166" s="15" t="str">
        <f t="shared" si="82"/>
        <v/>
      </c>
      <c r="BG166" s="15" t="str">
        <f>IFERROR(VLOOKUP($G166,TAB!$J:$BB,MATCH($BD166,TAB!$1:$1,0)-9,FALSE),"")</f>
        <v/>
      </c>
      <c r="BH166" s="15" t="str">
        <f>IF(BG166="AB",IFERROR(VLOOKUP($G166,TAB!$J:$BB,MATCH($BD166,TAB!$1:$1,0)-8,FALSE),""),"NA")</f>
        <v>NA</v>
      </c>
      <c r="BI166" s="15" t="str">
        <f>IFERROR(VLOOKUP($G166,TAB!$J:$BB,MATCH($BD166,TAB!$1:$1,0)-7,FALSE),"")</f>
        <v/>
      </c>
      <c r="BJ166" s="15" t="str">
        <f>IFERROR(VLOOKUP($G166,TAB!$J:$BB,MATCH($BD166,TAB!$1:$1,0)-6,FALSE),"")</f>
        <v/>
      </c>
      <c r="BK166" s="15" t="str">
        <f t="shared" si="83"/>
        <v/>
      </c>
      <c r="BL166" s="14" t="str">
        <f>IFERROR(VLOOKUP(BK166,INSTRUCTION!$I$1:$J$101,2),"")</f>
        <v/>
      </c>
      <c r="BM166" s="15" t="str">
        <f t="shared" si="102"/>
        <v/>
      </c>
      <c r="BN166" s="15" t="str">
        <f t="shared" si="84"/>
        <v/>
      </c>
      <c r="BO166" s="15" t="str">
        <f>IFERROR(SUMPRODUCT(LARGE((J166,S166,AC166,AM166,AW166,BG166),{1,2,3,4,5})),"")</f>
        <v/>
      </c>
      <c r="BP166" s="15" t="str">
        <f>IFERROR(SUMPRODUCT(LARGE((K166,U166,AE166,AO166,AY166,BI166),{1,2,3,4,5})),"")</f>
        <v/>
      </c>
      <c r="BQ166" s="15" t="str">
        <f>IF(BP166=0,"N.A.",IFERROR(SUMPRODUCT(LARGE((N166,W166,AG166,AQ166,BA166,BK166),{1,2,3,4,5})),""))</f>
        <v/>
      </c>
      <c r="BR166" s="15" t="str">
        <f t="shared" si="85"/>
        <v/>
      </c>
      <c r="BS166" s="15" t="str">
        <f t="shared" si="86"/>
        <v/>
      </c>
      <c r="BT166" s="15" t="str">
        <f t="shared" si="87"/>
        <v>N.A.</v>
      </c>
      <c r="BU166" s="15" t="str">
        <f t="shared" si="88"/>
        <v>N.A.</v>
      </c>
      <c r="BV166" s="15" t="str">
        <f t="shared" si="89"/>
        <v>N.A.</v>
      </c>
      <c r="BW166" s="34" t="str">
        <f t="shared" si="90"/>
        <v>N.A.</v>
      </c>
      <c r="BX166" s="15" t="str">
        <f t="shared" si="91"/>
        <v>N.A.</v>
      </c>
      <c r="BY166" s="15" t="str">
        <f t="shared" si="92"/>
        <v>N.A.</v>
      </c>
      <c r="BZ166" s="15" t="str">
        <f t="shared" si="95"/>
        <v>FAILED</v>
      </c>
      <c r="CA166" s="20" t="str">
        <f t="shared" si="93"/>
        <v/>
      </c>
      <c r="CB166" s="16">
        <f t="shared" si="94"/>
        <v>0</v>
      </c>
    </row>
    <row r="167" spans="1:80" x14ac:dyDescent="0.3">
      <c r="A167" s="49">
        <v>165</v>
      </c>
      <c r="B167" s="15">
        <f>TAB!A167</f>
        <v>0</v>
      </c>
      <c r="C167" s="15">
        <f>TAB!B167</f>
        <v>0</v>
      </c>
      <c r="D167" s="14" t="str">
        <f>IF(C167=0,"",TAB!C167)</f>
        <v/>
      </c>
      <c r="E167" s="14" t="str">
        <f>IF(C167=0,"",TAB!D167)</f>
        <v/>
      </c>
      <c r="F167" s="36" t="str">
        <f>IF(C167=0,"",TAB!E167)</f>
        <v/>
      </c>
      <c r="G167" s="14" t="str">
        <f>IF(C167=0,"",TAB!J167)</f>
        <v/>
      </c>
      <c r="H167" s="15" t="str">
        <f t="shared" si="71"/>
        <v/>
      </c>
      <c r="I167" s="15" t="str">
        <f t="shared" si="96"/>
        <v/>
      </c>
      <c r="J167" s="15" t="str">
        <f>IFERROR(VLOOKUP($G167,TAB!$J:$BB,2,FALSE),"")</f>
        <v/>
      </c>
      <c r="K167" s="15" t="str">
        <f>IF(J167="AB",IFERROR(VLOOKUP($G167,TAB!$J:$BB,3,FALSE),""),"NA")</f>
        <v>NA</v>
      </c>
      <c r="L167" s="15" t="str">
        <f>IFERROR(VLOOKUP($G167,TAB!$J:$BB,4,FALSE),"")</f>
        <v/>
      </c>
      <c r="M167" s="15" t="str">
        <f>IFERROR(VLOOKUP($G167,TAB!$J:$BB,5,FALSE),"")</f>
        <v/>
      </c>
      <c r="N167" s="15" t="str">
        <f t="shared" si="72"/>
        <v/>
      </c>
      <c r="O167" s="14" t="str">
        <f>IFERROR(VLOOKUP(N167,INSTRUCTION!$I$1:$J$101,2),"")</f>
        <v/>
      </c>
      <c r="P167" s="15" t="str">
        <f t="shared" si="97"/>
        <v/>
      </c>
      <c r="Q167" s="15" t="str">
        <f t="shared" si="73"/>
        <v/>
      </c>
      <c r="R167" s="15" t="str">
        <f t="shared" si="74"/>
        <v/>
      </c>
      <c r="S167" s="15" t="str">
        <f>IFERROR(VLOOKUP($G167,TAB!$J:$BB,6,FALSE),"")</f>
        <v/>
      </c>
      <c r="T167" s="15" t="str">
        <f>IF(S167="AB",IFERROR(VLOOKUP($G167,TAB!$J:$BB,7,FALSE),""),"NA")</f>
        <v>NA</v>
      </c>
      <c r="U167" s="15" t="str">
        <f>IFERROR(VLOOKUP($G167,TAB!$J:$BB,8,FALSE),"")</f>
        <v/>
      </c>
      <c r="V167" s="15" t="str">
        <f>IFERROR(VLOOKUP($G167,TAB!$J:$BB,9,FALSE),"")</f>
        <v/>
      </c>
      <c r="W167" s="15" t="str">
        <f t="shared" si="75"/>
        <v/>
      </c>
      <c r="X167" s="14" t="str">
        <f>IFERROR(VLOOKUP(W167,INSTRUCTION!$I$1:$J$101,2),"")</f>
        <v/>
      </c>
      <c r="Y167" s="15" t="str">
        <f t="shared" si="98"/>
        <v/>
      </c>
      <c r="Z167" s="14" t="str">
        <f>IF(C167=0,"",TAB!F167)</f>
        <v/>
      </c>
      <c r="AA167" s="15" t="str">
        <f>IFERROR(VLOOKUP(Z167,INSTRUCTION!$D$2:$E$18,2,FALSE),"")</f>
        <v/>
      </c>
      <c r="AB167" s="15" t="str">
        <f t="shared" si="76"/>
        <v/>
      </c>
      <c r="AC167" s="15" t="str">
        <f>IFERROR(VLOOKUP($G167,TAB!$J:$BB,MATCH($Z167,TAB!$1:$1,0)-9,FALSE),"")</f>
        <v/>
      </c>
      <c r="AD167" s="15" t="str">
        <f>IF(AC167="AB",IFERROR(VLOOKUP($G167,TAB!$J:$BB,MATCH($Z167,TAB!$1:$1,0)-8,FALSE),""),"NA")</f>
        <v>NA</v>
      </c>
      <c r="AE167" s="15" t="str">
        <f>IFERROR(VLOOKUP($G167,TAB!$J:$BB,MATCH($Z167,TAB!$1:$1,0)-7,FALSE),"")</f>
        <v/>
      </c>
      <c r="AF167" s="15" t="str">
        <f>IFERROR(VLOOKUP($G167,TAB!$J:$BB,MATCH($Z167,TAB!$1:$1,0)-6,FALSE),"")</f>
        <v/>
      </c>
      <c r="AG167" s="15" t="str">
        <f t="shared" si="77"/>
        <v/>
      </c>
      <c r="AH167" s="14" t="str">
        <f>IFERROR(VLOOKUP(AG167,INSTRUCTION!$I$1:$J$101,2),"")</f>
        <v/>
      </c>
      <c r="AI167" s="15" t="str">
        <f t="shared" si="99"/>
        <v/>
      </c>
      <c r="AJ167" s="15" t="str">
        <f>IF(C167=0,"",TAB!G167)</f>
        <v/>
      </c>
      <c r="AK167" s="15" t="str">
        <f>IFERROR(VLOOKUP(AJ167,INSTRUCTION!$D$2:$E$18,2,FALSE),"")</f>
        <v/>
      </c>
      <c r="AL167" s="15" t="str">
        <f t="shared" si="78"/>
        <v/>
      </c>
      <c r="AM167" s="15" t="str">
        <f>IFERROR(VLOOKUP($G167,TAB!$J:$BB,MATCH($AJ167,TAB!$1:$1,0)-9,FALSE),"")</f>
        <v/>
      </c>
      <c r="AN167" s="15" t="str">
        <f>IF(AM167="AB",IFERROR(VLOOKUP($G167,TAB!$J:$BB,MATCH($AJ167,TAB!$1:$1,0)-8,FALSE),""),"NA")</f>
        <v>NA</v>
      </c>
      <c r="AO167" s="15" t="str">
        <f>IFERROR(VLOOKUP($G167,TAB!$J:$BB,MATCH($AJ167,TAB!$1:$1,0)-7,FALSE),"")</f>
        <v/>
      </c>
      <c r="AP167" s="15" t="str">
        <f>IFERROR(VLOOKUP($G167,TAB!$J:$BB,MATCH($AJ167,TAB!$1:$1,0)-6,FALSE),"")</f>
        <v/>
      </c>
      <c r="AQ167" s="15" t="str">
        <f t="shared" si="79"/>
        <v/>
      </c>
      <c r="AR167" s="14" t="str">
        <f>IFERROR(VLOOKUP(AQ167,INSTRUCTION!$I$1:$J$101,2),"")</f>
        <v/>
      </c>
      <c r="AS167" s="15" t="str">
        <f t="shared" si="100"/>
        <v/>
      </c>
      <c r="AT167" s="15" t="str">
        <f>IF(C167=0,"",TAB!H167)</f>
        <v/>
      </c>
      <c r="AU167" s="15" t="str">
        <f>IFERROR(VLOOKUP(AT167,INSTRUCTION!$D$2:$E$18,2,FALSE),"")</f>
        <v/>
      </c>
      <c r="AV167" s="15" t="str">
        <f t="shared" si="80"/>
        <v/>
      </c>
      <c r="AW167" s="15" t="str">
        <f>IFERROR(VLOOKUP($G167,TAB!$J:$BB,MATCH($AT167,TAB!$1:$1,0)-9,FALSE),"")</f>
        <v/>
      </c>
      <c r="AX167" s="15" t="str">
        <f>IF(AW167="AB",IFERROR(VLOOKUP($G167,TAB!$J:$BB,MATCH($AT167,TAB!$1:$1,0)-8,FALSE),""),"NA")</f>
        <v>NA</v>
      </c>
      <c r="AY167" s="15" t="str">
        <f>IFERROR(VLOOKUP($G167,TAB!$J:$BB,MATCH($AT167,TAB!$1:$1,0)-7,FALSE),"")</f>
        <v/>
      </c>
      <c r="AZ167" s="15" t="str">
        <f>IFERROR(VLOOKUP($G167,TAB!$J:$BB,MATCH($AT167,TAB!$1:$1,0)-6,FALSE),"")</f>
        <v/>
      </c>
      <c r="BA167" s="15" t="str">
        <f t="shared" si="81"/>
        <v/>
      </c>
      <c r="BB167" s="14" t="str">
        <f>IFERROR(VLOOKUP(BA167,INSTRUCTION!$I$1:$J$101,2),"")</f>
        <v/>
      </c>
      <c r="BC167" s="15" t="str">
        <f t="shared" si="101"/>
        <v/>
      </c>
      <c r="BD167" s="15" t="str">
        <f>IF(C167=0,"",TAB!I167)</f>
        <v/>
      </c>
      <c r="BE167" s="15" t="str">
        <f>IFERROR(VLOOKUP(BD167,INSTRUCTION!$D$2:$E$18,2,FALSE),"")</f>
        <v/>
      </c>
      <c r="BF167" s="15" t="str">
        <f t="shared" si="82"/>
        <v/>
      </c>
      <c r="BG167" s="15" t="str">
        <f>IFERROR(VLOOKUP($G167,TAB!$J:$BB,MATCH($BD167,TAB!$1:$1,0)-9,FALSE),"")</f>
        <v/>
      </c>
      <c r="BH167" s="15" t="str">
        <f>IF(BG167="AB",IFERROR(VLOOKUP($G167,TAB!$J:$BB,MATCH($BD167,TAB!$1:$1,0)-8,FALSE),""),"NA")</f>
        <v>NA</v>
      </c>
      <c r="BI167" s="15" t="str">
        <f>IFERROR(VLOOKUP($G167,TAB!$J:$BB,MATCH($BD167,TAB!$1:$1,0)-7,FALSE),"")</f>
        <v/>
      </c>
      <c r="BJ167" s="15" t="str">
        <f>IFERROR(VLOOKUP($G167,TAB!$J:$BB,MATCH($BD167,TAB!$1:$1,0)-6,FALSE),"")</f>
        <v/>
      </c>
      <c r="BK167" s="15" t="str">
        <f t="shared" si="83"/>
        <v/>
      </c>
      <c r="BL167" s="14" t="str">
        <f>IFERROR(VLOOKUP(BK167,INSTRUCTION!$I$1:$J$101,2),"")</f>
        <v/>
      </c>
      <c r="BM167" s="15" t="str">
        <f t="shared" si="102"/>
        <v/>
      </c>
      <c r="BN167" s="15" t="str">
        <f t="shared" si="84"/>
        <v/>
      </c>
      <c r="BO167" s="15" t="str">
        <f>IFERROR(SUMPRODUCT(LARGE((J167,S167,AC167,AM167,AW167,BG167),{1,2,3,4,5})),"")</f>
        <v/>
      </c>
      <c r="BP167" s="15" t="str">
        <f>IFERROR(SUMPRODUCT(LARGE((K167,U167,AE167,AO167,AY167,BI167),{1,2,3,4,5})),"")</f>
        <v/>
      </c>
      <c r="BQ167" s="15" t="str">
        <f>IF(BP167=0,"N.A.",IFERROR(SUMPRODUCT(LARGE((N167,W167,AG167,AQ167,BA167,BK167),{1,2,3,4,5})),""))</f>
        <v/>
      </c>
      <c r="BR167" s="15" t="str">
        <f t="shared" si="85"/>
        <v/>
      </c>
      <c r="BS167" s="15" t="str">
        <f t="shared" si="86"/>
        <v/>
      </c>
      <c r="BT167" s="15" t="str">
        <f t="shared" si="87"/>
        <v>N.A.</v>
      </c>
      <c r="BU167" s="15" t="str">
        <f t="shared" si="88"/>
        <v>N.A.</v>
      </c>
      <c r="BV167" s="15" t="str">
        <f t="shared" si="89"/>
        <v>N.A.</v>
      </c>
      <c r="BW167" s="34" t="str">
        <f t="shared" si="90"/>
        <v>N.A.</v>
      </c>
      <c r="BX167" s="15" t="str">
        <f t="shared" si="91"/>
        <v>N.A.</v>
      </c>
      <c r="BY167" s="15" t="str">
        <f t="shared" si="92"/>
        <v>N.A.</v>
      </c>
      <c r="BZ167" s="15" t="str">
        <f t="shared" si="95"/>
        <v>FAILED</v>
      </c>
      <c r="CA167" s="20" t="str">
        <f t="shared" si="93"/>
        <v/>
      </c>
      <c r="CB167" s="16">
        <f t="shared" si="94"/>
        <v>0</v>
      </c>
    </row>
    <row r="168" spans="1:80" x14ac:dyDescent="0.3">
      <c r="A168" s="49">
        <v>166</v>
      </c>
      <c r="B168" s="15">
        <f>TAB!A168</f>
        <v>0</v>
      </c>
      <c r="C168" s="15">
        <f>TAB!B168</f>
        <v>0</v>
      </c>
      <c r="D168" s="14" t="str">
        <f>IF(C168=0,"",TAB!C168)</f>
        <v/>
      </c>
      <c r="E168" s="14" t="str">
        <f>IF(C168=0,"",TAB!D168)</f>
        <v/>
      </c>
      <c r="F168" s="36" t="str">
        <f>IF(C168=0,"",TAB!E168)</f>
        <v/>
      </c>
      <c r="G168" s="14" t="str">
        <f>IF(C168=0,"",TAB!J168)</f>
        <v/>
      </c>
      <c r="H168" s="15" t="str">
        <f t="shared" si="71"/>
        <v/>
      </c>
      <c r="I168" s="15" t="str">
        <f t="shared" si="96"/>
        <v/>
      </c>
      <c r="J168" s="15" t="str">
        <f>IFERROR(VLOOKUP($G168,TAB!$J:$BB,2,FALSE),"")</f>
        <v/>
      </c>
      <c r="K168" s="15" t="str">
        <f>IF(J168="AB",IFERROR(VLOOKUP($G168,TAB!$J:$BB,3,FALSE),""),"NA")</f>
        <v>NA</v>
      </c>
      <c r="L168" s="15" t="str">
        <f>IFERROR(VLOOKUP($G168,TAB!$J:$BB,4,FALSE),"")</f>
        <v/>
      </c>
      <c r="M168" s="15" t="str">
        <f>IFERROR(VLOOKUP($G168,TAB!$J:$BB,5,FALSE),"")</f>
        <v/>
      </c>
      <c r="N168" s="15" t="str">
        <f t="shared" si="72"/>
        <v/>
      </c>
      <c r="O168" s="14" t="str">
        <f>IFERROR(VLOOKUP(N168,INSTRUCTION!$I$1:$J$101,2),"")</f>
        <v/>
      </c>
      <c r="P168" s="15" t="str">
        <f t="shared" si="97"/>
        <v/>
      </c>
      <c r="Q168" s="15" t="str">
        <f t="shared" si="73"/>
        <v/>
      </c>
      <c r="R168" s="15" t="str">
        <f t="shared" si="74"/>
        <v/>
      </c>
      <c r="S168" s="15" t="str">
        <f>IFERROR(VLOOKUP($G168,TAB!$J:$BB,6,FALSE),"")</f>
        <v/>
      </c>
      <c r="T168" s="15" t="str">
        <f>IF(S168="AB",IFERROR(VLOOKUP($G168,TAB!$J:$BB,7,FALSE),""),"NA")</f>
        <v>NA</v>
      </c>
      <c r="U168" s="15" t="str">
        <f>IFERROR(VLOOKUP($G168,TAB!$J:$BB,8,FALSE),"")</f>
        <v/>
      </c>
      <c r="V168" s="15" t="str">
        <f>IFERROR(VLOOKUP($G168,TAB!$J:$BB,9,FALSE),"")</f>
        <v/>
      </c>
      <c r="W168" s="15" t="str">
        <f t="shared" si="75"/>
        <v/>
      </c>
      <c r="X168" s="14" t="str">
        <f>IFERROR(VLOOKUP(W168,INSTRUCTION!$I$1:$J$101,2),"")</f>
        <v/>
      </c>
      <c r="Y168" s="15" t="str">
        <f t="shared" si="98"/>
        <v/>
      </c>
      <c r="Z168" s="14" t="str">
        <f>IF(C168=0,"",TAB!F168)</f>
        <v/>
      </c>
      <c r="AA168" s="15" t="str">
        <f>IFERROR(VLOOKUP(Z168,INSTRUCTION!$D$2:$E$18,2,FALSE),"")</f>
        <v/>
      </c>
      <c r="AB168" s="15" t="str">
        <f t="shared" si="76"/>
        <v/>
      </c>
      <c r="AC168" s="15" t="str">
        <f>IFERROR(VLOOKUP($G168,TAB!$J:$BB,MATCH($Z168,TAB!$1:$1,0)-9,FALSE),"")</f>
        <v/>
      </c>
      <c r="AD168" s="15" t="str">
        <f>IF(AC168="AB",IFERROR(VLOOKUP($G168,TAB!$J:$BB,MATCH($Z168,TAB!$1:$1,0)-8,FALSE),""),"NA")</f>
        <v>NA</v>
      </c>
      <c r="AE168" s="15" t="str">
        <f>IFERROR(VLOOKUP($G168,TAB!$J:$BB,MATCH($Z168,TAB!$1:$1,0)-7,FALSE),"")</f>
        <v/>
      </c>
      <c r="AF168" s="15" t="str">
        <f>IFERROR(VLOOKUP($G168,TAB!$J:$BB,MATCH($Z168,TAB!$1:$1,0)-6,FALSE),"")</f>
        <v/>
      </c>
      <c r="AG168" s="15" t="str">
        <f t="shared" si="77"/>
        <v/>
      </c>
      <c r="AH168" s="14" t="str">
        <f>IFERROR(VLOOKUP(AG168,INSTRUCTION!$I$1:$J$101,2),"")</f>
        <v/>
      </c>
      <c r="AI168" s="15" t="str">
        <f t="shared" si="99"/>
        <v/>
      </c>
      <c r="AJ168" s="15" t="str">
        <f>IF(C168=0,"",TAB!G168)</f>
        <v/>
      </c>
      <c r="AK168" s="15" t="str">
        <f>IFERROR(VLOOKUP(AJ168,INSTRUCTION!$D$2:$E$18,2,FALSE),"")</f>
        <v/>
      </c>
      <c r="AL168" s="15" t="str">
        <f t="shared" si="78"/>
        <v/>
      </c>
      <c r="AM168" s="15" t="str">
        <f>IFERROR(VLOOKUP($G168,TAB!$J:$BB,MATCH($AJ168,TAB!$1:$1,0)-9,FALSE),"")</f>
        <v/>
      </c>
      <c r="AN168" s="15" t="str">
        <f>IF(AM168="AB",IFERROR(VLOOKUP($G168,TAB!$J:$BB,MATCH($AJ168,TAB!$1:$1,0)-8,FALSE),""),"NA")</f>
        <v>NA</v>
      </c>
      <c r="AO168" s="15" t="str">
        <f>IFERROR(VLOOKUP($G168,TAB!$J:$BB,MATCH($AJ168,TAB!$1:$1,0)-7,FALSE),"")</f>
        <v/>
      </c>
      <c r="AP168" s="15" t="str">
        <f>IFERROR(VLOOKUP($G168,TAB!$J:$BB,MATCH($AJ168,TAB!$1:$1,0)-6,FALSE),"")</f>
        <v/>
      </c>
      <c r="AQ168" s="15" t="str">
        <f t="shared" si="79"/>
        <v/>
      </c>
      <c r="AR168" s="14" t="str">
        <f>IFERROR(VLOOKUP(AQ168,INSTRUCTION!$I$1:$J$101,2),"")</f>
        <v/>
      </c>
      <c r="AS168" s="15" t="str">
        <f t="shared" si="100"/>
        <v/>
      </c>
      <c r="AT168" s="15" t="str">
        <f>IF(C168=0,"",TAB!H168)</f>
        <v/>
      </c>
      <c r="AU168" s="15" t="str">
        <f>IFERROR(VLOOKUP(AT168,INSTRUCTION!$D$2:$E$18,2,FALSE),"")</f>
        <v/>
      </c>
      <c r="AV168" s="15" t="str">
        <f t="shared" si="80"/>
        <v/>
      </c>
      <c r="AW168" s="15" t="str">
        <f>IFERROR(VLOOKUP($G168,TAB!$J:$BB,MATCH($AT168,TAB!$1:$1,0)-9,FALSE),"")</f>
        <v/>
      </c>
      <c r="AX168" s="15" t="str">
        <f>IF(AW168="AB",IFERROR(VLOOKUP($G168,TAB!$J:$BB,MATCH($AT168,TAB!$1:$1,0)-8,FALSE),""),"NA")</f>
        <v>NA</v>
      </c>
      <c r="AY168" s="15" t="str">
        <f>IFERROR(VLOOKUP($G168,TAB!$J:$BB,MATCH($AT168,TAB!$1:$1,0)-7,FALSE),"")</f>
        <v/>
      </c>
      <c r="AZ168" s="15" t="str">
        <f>IFERROR(VLOOKUP($G168,TAB!$J:$BB,MATCH($AT168,TAB!$1:$1,0)-6,FALSE),"")</f>
        <v/>
      </c>
      <c r="BA168" s="15" t="str">
        <f t="shared" si="81"/>
        <v/>
      </c>
      <c r="BB168" s="14" t="str">
        <f>IFERROR(VLOOKUP(BA168,INSTRUCTION!$I$1:$J$101,2),"")</f>
        <v/>
      </c>
      <c r="BC168" s="15" t="str">
        <f t="shared" si="101"/>
        <v/>
      </c>
      <c r="BD168" s="15" t="str">
        <f>IF(C168=0,"",TAB!I168)</f>
        <v/>
      </c>
      <c r="BE168" s="15" t="str">
        <f>IFERROR(VLOOKUP(BD168,INSTRUCTION!$D$2:$E$18,2,FALSE),"")</f>
        <v/>
      </c>
      <c r="BF168" s="15" t="str">
        <f t="shared" si="82"/>
        <v/>
      </c>
      <c r="BG168" s="15" t="str">
        <f>IFERROR(VLOOKUP($G168,TAB!$J:$BB,MATCH($BD168,TAB!$1:$1,0)-9,FALSE),"")</f>
        <v/>
      </c>
      <c r="BH168" s="15" t="str">
        <f>IF(BG168="AB",IFERROR(VLOOKUP($G168,TAB!$J:$BB,MATCH($BD168,TAB!$1:$1,0)-8,FALSE),""),"NA")</f>
        <v>NA</v>
      </c>
      <c r="BI168" s="15" t="str">
        <f>IFERROR(VLOOKUP($G168,TAB!$J:$BB,MATCH($BD168,TAB!$1:$1,0)-7,FALSE),"")</f>
        <v/>
      </c>
      <c r="BJ168" s="15" t="str">
        <f>IFERROR(VLOOKUP($G168,TAB!$J:$BB,MATCH($BD168,TAB!$1:$1,0)-6,FALSE),"")</f>
        <v/>
      </c>
      <c r="BK168" s="15" t="str">
        <f t="shared" si="83"/>
        <v/>
      </c>
      <c r="BL168" s="14" t="str">
        <f>IFERROR(VLOOKUP(BK168,INSTRUCTION!$I$1:$J$101,2),"")</f>
        <v/>
      </c>
      <c r="BM168" s="15" t="str">
        <f t="shared" si="102"/>
        <v/>
      </c>
      <c r="BN168" s="15" t="str">
        <f t="shared" si="84"/>
        <v/>
      </c>
      <c r="BO168" s="15" t="str">
        <f>IFERROR(SUMPRODUCT(LARGE((J168,S168,AC168,AM168,AW168,BG168),{1,2,3,4,5})),"")</f>
        <v/>
      </c>
      <c r="BP168" s="15" t="str">
        <f>IFERROR(SUMPRODUCT(LARGE((K168,U168,AE168,AO168,AY168,BI168),{1,2,3,4,5})),"")</f>
        <v/>
      </c>
      <c r="BQ168" s="15" t="str">
        <f>IF(BP168=0,"N.A.",IFERROR(SUMPRODUCT(LARGE((N168,W168,AG168,AQ168,BA168,BK168),{1,2,3,4,5})),""))</f>
        <v/>
      </c>
      <c r="BR168" s="15" t="str">
        <f t="shared" si="85"/>
        <v/>
      </c>
      <c r="BS168" s="15" t="str">
        <f t="shared" si="86"/>
        <v/>
      </c>
      <c r="BT168" s="15" t="str">
        <f t="shared" si="87"/>
        <v>N.A.</v>
      </c>
      <c r="BU168" s="15" t="str">
        <f t="shared" si="88"/>
        <v>N.A.</v>
      </c>
      <c r="BV168" s="15" t="str">
        <f t="shared" si="89"/>
        <v>N.A.</v>
      </c>
      <c r="BW168" s="34" t="str">
        <f t="shared" si="90"/>
        <v>N.A.</v>
      </c>
      <c r="BX168" s="15" t="str">
        <f t="shared" si="91"/>
        <v>N.A.</v>
      </c>
      <c r="BY168" s="15" t="str">
        <f t="shared" si="92"/>
        <v>N.A.</v>
      </c>
      <c r="BZ168" s="15" t="str">
        <f t="shared" si="95"/>
        <v>FAILED</v>
      </c>
      <c r="CA168" s="20" t="str">
        <f t="shared" si="93"/>
        <v/>
      </c>
      <c r="CB168" s="16">
        <f t="shared" si="94"/>
        <v>0</v>
      </c>
    </row>
    <row r="169" spans="1:80" x14ac:dyDescent="0.3">
      <c r="A169" s="49">
        <v>167</v>
      </c>
      <c r="B169" s="15">
        <f>TAB!A169</f>
        <v>0</v>
      </c>
      <c r="C169" s="15">
        <f>TAB!B169</f>
        <v>0</v>
      </c>
      <c r="D169" s="14" t="str">
        <f>IF(C169=0,"",TAB!C169)</f>
        <v/>
      </c>
      <c r="E169" s="14" t="str">
        <f>IF(C169=0,"",TAB!D169)</f>
        <v/>
      </c>
      <c r="F169" s="36" t="str">
        <f>IF(C169=0,"",TAB!E169)</f>
        <v/>
      </c>
      <c r="G169" s="14" t="str">
        <f>IF(C169=0,"",TAB!J169)</f>
        <v/>
      </c>
      <c r="H169" s="15" t="str">
        <f t="shared" si="71"/>
        <v/>
      </c>
      <c r="I169" s="15" t="str">
        <f t="shared" si="96"/>
        <v/>
      </c>
      <c r="J169" s="15" t="str">
        <f>IFERROR(VLOOKUP($G169,TAB!$J:$BB,2,FALSE),"")</f>
        <v/>
      </c>
      <c r="K169" s="15" t="str">
        <f>IF(J169="AB",IFERROR(VLOOKUP($G169,TAB!$J:$BB,3,FALSE),""),"NA")</f>
        <v>NA</v>
      </c>
      <c r="L169" s="15" t="str">
        <f>IFERROR(VLOOKUP($G169,TAB!$J:$BB,4,FALSE),"")</f>
        <v/>
      </c>
      <c r="M169" s="15" t="str">
        <f>IFERROR(VLOOKUP($G169,TAB!$J:$BB,5,FALSE),"")</f>
        <v/>
      </c>
      <c r="N169" s="15" t="str">
        <f t="shared" si="72"/>
        <v/>
      </c>
      <c r="O169" s="14" t="str">
        <f>IFERROR(VLOOKUP(N169,INSTRUCTION!$I$1:$J$101,2),"")</f>
        <v/>
      </c>
      <c r="P169" s="15" t="str">
        <f t="shared" si="97"/>
        <v/>
      </c>
      <c r="Q169" s="15" t="str">
        <f t="shared" si="73"/>
        <v/>
      </c>
      <c r="R169" s="15" t="str">
        <f t="shared" si="74"/>
        <v/>
      </c>
      <c r="S169" s="15" t="str">
        <f>IFERROR(VLOOKUP($G169,TAB!$J:$BB,6,FALSE),"")</f>
        <v/>
      </c>
      <c r="T169" s="15" t="str">
        <f>IF(S169="AB",IFERROR(VLOOKUP($G169,TAB!$J:$BB,7,FALSE),""),"NA")</f>
        <v>NA</v>
      </c>
      <c r="U169" s="15" t="str">
        <f>IFERROR(VLOOKUP($G169,TAB!$J:$BB,8,FALSE),"")</f>
        <v/>
      </c>
      <c r="V169" s="15" t="str">
        <f>IFERROR(VLOOKUP($G169,TAB!$J:$BB,9,FALSE),"")</f>
        <v/>
      </c>
      <c r="W169" s="15" t="str">
        <f t="shared" si="75"/>
        <v/>
      </c>
      <c r="X169" s="14" t="str">
        <f>IFERROR(VLOOKUP(W169,INSTRUCTION!$I$1:$J$101,2),"")</f>
        <v/>
      </c>
      <c r="Y169" s="15" t="str">
        <f t="shared" si="98"/>
        <v/>
      </c>
      <c r="Z169" s="14" t="str">
        <f>IF(C169=0,"",TAB!F169)</f>
        <v/>
      </c>
      <c r="AA169" s="15" t="str">
        <f>IFERROR(VLOOKUP(Z169,INSTRUCTION!$D$2:$E$18,2,FALSE),"")</f>
        <v/>
      </c>
      <c r="AB169" s="15" t="str">
        <f t="shared" si="76"/>
        <v/>
      </c>
      <c r="AC169" s="15" t="str">
        <f>IFERROR(VLOOKUP($G169,TAB!$J:$BB,MATCH($Z169,TAB!$1:$1,0)-9,FALSE),"")</f>
        <v/>
      </c>
      <c r="AD169" s="15" t="str">
        <f>IF(AC169="AB",IFERROR(VLOOKUP($G169,TAB!$J:$BB,MATCH($Z169,TAB!$1:$1,0)-8,FALSE),""),"NA")</f>
        <v>NA</v>
      </c>
      <c r="AE169" s="15" t="str">
        <f>IFERROR(VLOOKUP($G169,TAB!$J:$BB,MATCH($Z169,TAB!$1:$1,0)-7,FALSE),"")</f>
        <v/>
      </c>
      <c r="AF169" s="15" t="str">
        <f>IFERROR(VLOOKUP($G169,TAB!$J:$BB,MATCH($Z169,TAB!$1:$1,0)-6,FALSE),"")</f>
        <v/>
      </c>
      <c r="AG169" s="15" t="str">
        <f t="shared" si="77"/>
        <v/>
      </c>
      <c r="AH169" s="14" t="str">
        <f>IFERROR(VLOOKUP(AG169,INSTRUCTION!$I$1:$J$101,2),"")</f>
        <v/>
      </c>
      <c r="AI169" s="15" t="str">
        <f t="shared" si="99"/>
        <v/>
      </c>
      <c r="AJ169" s="15" t="str">
        <f>IF(C169=0,"",TAB!G169)</f>
        <v/>
      </c>
      <c r="AK169" s="15" t="str">
        <f>IFERROR(VLOOKUP(AJ169,INSTRUCTION!$D$2:$E$18,2,FALSE),"")</f>
        <v/>
      </c>
      <c r="AL169" s="15" t="str">
        <f t="shared" si="78"/>
        <v/>
      </c>
      <c r="AM169" s="15" t="str">
        <f>IFERROR(VLOOKUP($G169,TAB!$J:$BB,MATCH($AJ169,TAB!$1:$1,0)-9,FALSE),"")</f>
        <v/>
      </c>
      <c r="AN169" s="15" t="str">
        <f>IF(AM169="AB",IFERROR(VLOOKUP($G169,TAB!$J:$BB,MATCH($AJ169,TAB!$1:$1,0)-8,FALSE),""),"NA")</f>
        <v>NA</v>
      </c>
      <c r="AO169" s="15" t="str">
        <f>IFERROR(VLOOKUP($G169,TAB!$J:$BB,MATCH($AJ169,TAB!$1:$1,0)-7,FALSE),"")</f>
        <v/>
      </c>
      <c r="AP169" s="15" t="str">
        <f>IFERROR(VLOOKUP($G169,TAB!$J:$BB,MATCH($AJ169,TAB!$1:$1,0)-6,FALSE),"")</f>
        <v/>
      </c>
      <c r="AQ169" s="15" t="str">
        <f t="shared" si="79"/>
        <v/>
      </c>
      <c r="AR169" s="14" t="str">
        <f>IFERROR(VLOOKUP(AQ169,INSTRUCTION!$I$1:$J$101,2),"")</f>
        <v/>
      </c>
      <c r="AS169" s="15" t="str">
        <f t="shared" si="100"/>
        <v/>
      </c>
      <c r="AT169" s="15" t="str">
        <f>IF(C169=0,"",TAB!H169)</f>
        <v/>
      </c>
      <c r="AU169" s="15" t="str">
        <f>IFERROR(VLOOKUP(AT169,INSTRUCTION!$D$2:$E$18,2,FALSE),"")</f>
        <v/>
      </c>
      <c r="AV169" s="15" t="str">
        <f t="shared" si="80"/>
        <v/>
      </c>
      <c r="AW169" s="15" t="str">
        <f>IFERROR(VLOOKUP($G169,TAB!$J:$BB,MATCH($AT169,TAB!$1:$1,0)-9,FALSE),"")</f>
        <v/>
      </c>
      <c r="AX169" s="15" t="str">
        <f>IF(AW169="AB",IFERROR(VLOOKUP($G169,TAB!$J:$BB,MATCH($AT169,TAB!$1:$1,0)-8,FALSE),""),"NA")</f>
        <v>NA</v>
      </c>
      <c r="AY169" s="15" t="str">
        <f>IFERROR(VLOOKUP($G169,TAB!$J:$BB,MATCH($AT169,TAB!$1:$1,0)-7,FALSE),"")</f>
        <v/>
      </c>
      <c r="AZ169" s="15" t="str">
        <f>IFERROR(VLOOKUP($G169,TAB!$J:$BB,MATCH($AT169,TAB!$1:$1,0)-6,FALSE),"")</f>
        <v/>
      </c>
      <c r="BA169" s="15" t="str">
        <f t="shared" si="81"/>
        <v/>
      </c>
      <c r="BB169" s="14" t="str">
        <f>IFERROR(VLOOKUP(BA169,INSTRUCTION!$I$1:$J$101,2),"")</f>
        <v/>
      </c>
      <c r="BC169" s="15" t="str">
        <f t="shared" si="101"/>
        <v/>
      </c>
      <c r="BD169" s="15" t="str">
        <f>IF(C169=0,"",TAB!I169)</f>
        <v/>
      </c>
      <c r="BE169" s="15" t="str">
        <f>IFERROR(VLOOKUP(BD169,INSTRUCTION!$D$2:$E$18,2,FALSE),"")</f>
        <v/>
      </c>
      <c r="BF169" s="15" t="str">
        <f t="shared" si="82"/>
        <v/>
      </c>
      <c r="BG169" s="15" t="str">
        <f>IFERROR(VLOOKUP($G169,TAB!$J:$BB,MATCH($BD169,TAB!$1:$1,0)-9,FALSE),"")</f>
        <v/>
      </c>
      <c r="BH169" s="15" t="str">
        <f>IF(BG169="AB",IFERROR(VLOOKUP($G169,TAB!$J:$BB,MATCH($BD169,TAB!$1:$1,0)-8,FALSE),""),"NA")</f>
        <v>NA</v>
      </c>
      <c r="BI169" s="15" t="str">
        <f>IFERROR(VLOOKUP($G169,TAB!$J:$BB,MATCH($BD169,TAB!$1:$1,0)-7,FALSE),"")</f>
        <v/>
      </c>
      <c r="BJ169" s="15" t="str">
        <f>IFERROR(VLOOKUP($G169,TAB!$J:$BB,MATCH($BD169,TAB!$1:$1,0)-6,FALSE),"")</f>
        <v/>
      </c>
      <c r="BK169" s="15" t="str">
        <f t="shared" si="83"/>
        <v/>
      </c>
      <c r="BL169" s="14" t="str">
        <f>IFERROR(VLOOKUP(BK169,INSTRUCTION!$I$1:$J$101,2),"")</f>
        <v/>
      </c>
      <c r="BM169" s="15" t="str">
        <f t="shared" si="102"/>
        <v/>
      </c>
      <c r="BN169" s="15" t="str">
        <f t="shared" si="84"/>
        <v/>
      </c>
      <c r="BO169" s="15" t="str">
        <f>IFERROR(SUMPRODUCT(LARGE((J169,S169,AC169,AM169,AW169,BG169),{1,2,3,4,5})),"")</f>
        <v/>
      </c>
      <c r="BP169" s="15" t="str">
        <f>IFERROR(SUMPRODUCT(LARGE((K169,U169,AE169,AO169,AY169,BI169),{1,2,3,4,5})),"")</f>
        <v/>
      </c>
      <c r="BQ169" s="15" t="str">
        <f>IF(BP169=0,"N.A.",IFERROR(SUMPRODUCT(LARGE((N169,W169,AG169,AQ169,BA169,BK169),{1,2,3,4,5})),""))</f>
        <v/>
      </c>
      <c r="BR169" s="15" t="str">
        <f t="shared" si="85"/>
        <v/>
      </c>
      <c r="BS169" s="15" t="str">
        <f t="shared" si="86"/>
        <v/>
      </c>
      <c r="BT169" s="15" t="str">
        <f t="shared" si="87"/>
        <v>N.A.</v>
      </c>
      <c r="BU169" s="15" t="str">
        <f t="shared" si="88"/>
        <v>N.A.</v>
      </c>
      <c r="BV169" s="15" t="str">
        <f t="shared" si="89"/>
        <v>N.A.</v>
      </c>
      <c r="BW169" s="34" t="str">
        <f t="shared" si="90"/>
        <v>N.A.</v>
      </c>
      <c r="BX169" s="15" t="str">
        <f t="shared" si="91"/>
        <v>N.A.</v>
      </c>
      <c r="BY169" s="15" t="str">
        <f t="shared" si="92"/>
        <v>N.A.</v>
      </c>
      <c r="BZ169" s="15" t="str">
        <f t="shared" si="95"/>
        <v>FAILED</v>
      </c>
      <c r="CA169" s="20" t="str">
        <f t="shared" si="93"/>
        <v/>
      </c>
      <c r="CB169" s="16">
        <f t="shared" si="94"/>
        <v>0</v>
      </c>
    </row>
    <row r="170" spans="1:80" x14ac:dyDescent="0.3">
      <c r="A170" s="49">
        <v>168</v>
      </c>
      <c r="B170" s="15">
        <f>TAB!A170</f>
        <v>0</v>
      </c>
      <c r="C170" s="15">
        <f>TAB!B170</f>
        <v>0</v>
      </c>
      <c r="D170" s="14" t="str">
        <f>IF(C170=0,"",TAB!C170)</f>
        <v/>
      </c>
      <c r="E170" s="14" t="str">
        <f>IF(C170=0,"",TAB!D170)</f>
        <v/>
      </c>
      <c r="F170" s="36" t="str">
        <f>IF(C170=0,"",TAB!E170)</f>
        <v/>
      </c>
      <c r="G170" s="14" t="str">
        <f>IF(C170=0,"",TAB!J170)</f>
        <v/>
      </c>
      <c r="H170" s="15" t="str">
        <f t="shared" si="71"/>
        <v/>
      </c>
      <c r="I170" s="15" t="str">
        <f t="shared" si="96"/>
        <v/>
      </c>
      <c r="J170" s="15" t="str">
        <f>IFERROR(VLOOKUP($G170,TAB!$J:$BB,2,FALSE),"")</f>
        <v/>
      </c>
      <c r="K170" s="15" t="str">
        <f>IF(J170="AB",IFERROR(VLOOKUP($G170,TAB!$J:$BB,3,FALSE),""),"NA")</f>
        <v>NA</v>
      </c>
      <c r="L170" s="15" t="str">
        <f>IFERROR(VLOOKUP($G170,TAB!$J:$BB,4,FALSE),"")</f>
        <v/>
      </c>
      <c r="M170" s="15" t="str">
        <f>IFERROR(VLOOKUP($G170,TAB!$J:$BB,5,FALSE),"")</f>
        <v/>
      </c>
      <c r="N170" s="15" t="str">
        <f t="shared" si="72"/>
        <v/>
      </c>
      <c r="O170" s="14" t="str">
        <f>IFERROR(VLOOKUP(N170,INSTRUCTION!$I$1:$J$101,2),"")</f>
        <v/>
      </c>
      <c r="P170" s="15" t="str">
        <f t="shared" si="97"/>
        <v/>
      </c>
      <c r="Q170" s="15" t="str">
        <f t="shared" si="73"/>
        <v/>
      </c>
      <c r="R170" s="15" t="str">
        <f t="shared" si="74"/>
        <v/>
      </c>
      <c r="S170" s="15" t="str">
        <f>IFERROR(VLOOKUP($G170,TAB!$J:$BB,6,FALSE),"")</f>
        <v/>
      </c>
      <c r="T170" s="15" t="str">
        <f>IF(S170="AB",IFERROR(VLOOKUP($G170,TAB!$J:$BB,7,FALSE),""),"NA")</f>
        <v>NA</v>
      </c>
      <c r="U170" s="15" t="str">
        <f>IFERROR(VLOOKUP($G170,TAB!$J:$BB,8,FALSE),"")</f>
        <v/>
      </c>
      <c r="V170" s="15" t="str">
        <f>IFERROR(VLOOKUP($G170,TAB!$J:$BB,9,FALSE),"")</f>
        <v/>
      </c>
      <c r="W170" s="15" t="str">
        <f t="shared" si="75"/>
        <v/>
      </c>
      <c r="X170" s="14" t="str">
        <f>IFERROR(VLOOKUP(W170,INSTRUCTION!$I$1:$J$101,2),"")</f>
        <v/>
      </c>
      <c r="Y170" s="15" t="str">
        <f t="shared" si="98"/>
        <v/>
      </c>
      <c r="Z170" s="14" t="str">
        <f>IF(C170=0,"",TAB!F170)</f>
        <v/>
      </c>
      <c r="AA170" s="15" t="str">
        <f>IFERROR(VLOOKUP(Z170,INSTRUCTION!$D$2:$E$18,2,FALSE),"")</f>
        <v/>
      </c>
      <c r="AB170" s="15" t="str">
        <f t="shared" si="76"/>
        <v/>
      </c>
      <c r="AC170" s="15" t="str">
        <f>IFERROR(VLOOKUP($G170,TAB!$J:$BB,MATCH($Z170,TAB!$1:$1,0)-9,FALSE),"")</f>
        <v/>
      </c>
      <c r="AD170" s="15" t="str">
        <f>IF(AC170="AB",IFERROR(VLOOKUP($G170,TAB!$J:$BB,MATCH($Z170,TAB!$1:$1,0)-8,FALSE),""),"NA")</f>
        <v>NA</v>
      </c>
      <c r="AE170" s="15" t="str">
        <f>IFERROR(VLOOKUP($G170,TAB!$J:$BB,MATCH($Z170,TAB!$1:$1,0)-7,FALSE),"")</f>
        <v/>
      </c>
      <c r="AF170" s="15" t="str">
        <f>IFERROR(VLOOKUP($G170,TAB!$J:$BB,MATCH($Z170,TAB!$1:$1,0)-6,FALSE),"")</f>
        <v/>
      </c>
      <c r="AG170" s="15" t="str">
        <f t="shared" si="77"/>
        <v/>
      </c>
      <c r="AH170" s="14" t="str">
        <f>IFERROR(VLOOKUP(AG170,INSTRUCTION!$I$1:$J$101,2),"")</f>
        <v/>
      </c>
      <c r="AI170" s="15" t="str">
        <f t="shared" si="99"/>
        <v/>
      </c>
      <c r="AJ170" s="15" t="str">
        <f>IF(C170=0,"",TAB!G170)</f>
        <v/>
      </c>
      <c r="AK170" s="15" t="str">
        <f>IFERROR(VLOOKUP(AJ170,INSTRUCTION!$D$2:$E$18,2,FALSE),"")</f>
        <v/>
      </c>
      <c r="AL170" s="15" t="str">
        <f t="shared" si="78"/>
        <v/>
      </c>
      <c r="AM170" s="15" t="str">
        <f>IFERROR(VLOOKUP($G170,TAB!$J:$BB,MATCH($AJ170,TAB!$1:$1,0)-9,FALSE),"")</f>
        <v/>
      </c>
      <c r="AN170" s="15" t="str">
        <f>IF(AM170="AB",IFERROR(VLOOKUP($G170,TAB!$J:$BB,MATCH($AJ170,TAB!$1:$1,0)-8,FALSE),""),"NA")</f>
        <v>NA</v>
      </c>
      <c r="AO170" s="15" t="str">
        <f>IFERROR(VLOOKUP($G170,TAB!$J:$BB,MATCH($AJ170,TAB!$1:$1,0)-7,FALSE),"")</f>
        <v/>
      </c>
      <c r="AP170" s="15" t="str">
        <f>IFERROR(VLOOKUP($G170,TAB!$J:$BB,MATCH($AJ170,TAB!$1:$1,0)-6,FALSE),"")</f>
        <v/>
      </c>
      <c r="AQ170" s="15" t="str">
        <f t="shared" si="79"/>
        <v/>
      </c>
      <c r="AR170" s="14" t="str">
        <f>IFERROR(VLOOKUP(AQ170,INSTRUCTION!$I$1:$J$101,2),"")</f>
        <v/>
      </c>
      <c r="AS170" s="15" t="str">
        <f t="shared" si="100"/>
        <v/>
      </c>
      <c r="AT170" s="15" t="str">
        <f>IF(C170=0,"",TAB!H170)</f>
        <v/>
      </c>
      <c r="AU170" s="15" t="str">
        <f>IFERROR(VLOOKUP(AT170,INSTRUCTION!$D$2:$E$18,2,FALSE),"")</f>
        <v/>
      </c>
      <c r="AV170" s="15" t="str">
        <f t="shared" si="80"/>
        <v/>
      </c>
      <c r="AW170" s="15" t="str">
        <f>IFERROR(VLOOKUP($G170,TAB!$J:$BB,MATCH($AT170,TAB!$1:$1,0)-9,FALSE),"")</f>
        <v/>
      </c>
      <c r="AX170" s="15" t="str">
        <f>IF(AW170="AB",IFERROR(VLOOKUP($G170,TAB!$J:$BB,MATCH($AT170,TAB!$1:$1,0)-8,FALSE),""),"NA")</f>
        <v>NA</v>
      </c>
      <c r="AY170" s="15" t="str">
        <f>IFERROR(VLOOKUP($G170,TAB!$J:$BB,MATCH($AT170,TAB!$1:$1,0)-7,FALSE),"")</f>
        <v/>
      </c>
      <c r="AZ170" s="15" t="str">
        <f>IFERROR(VLOOKUP($G170,TAB!$J:$BB,MATCH($AT170,TAB!$1:$1,0)-6,FALSE),"")</f>
        <v/>
      </c>
      <c r="BA170" s="15" t="str">
        <f t="shared" si="81"/>
        <v/>
      </c>
      <c r="BB170" s="14" t="str">
        <f>IFERROR(VLOOKUP(BA170,INSTRUCTION!$I$1:$J$101,2),"")</f>
        <v/>
      </c>
      <c r="BC170" s="15" t="str">
        <f t="shared" si="101"/>
        <v/>
      </c>
      <c r="BD170" s="15" t="str">
        <f>IF(C170=0,"",TAB!I170)</f>
        <v/>
      </c>
      <c r="BE170" s="15" t="str">
        <f>IFERROR(VLOOKUP(BD170,INSTRUCTION!$D$2:$E$18,2,FALSE),"")</f>
        <v/>
      </c>
      <c r="BF170" s="15" t="str">
        <f t="shared" si="82"/>
        <v/>
      </c>
      <c r="BG170" s="15" t="str">
        <f>IFERROR(VLOOKUP($G170,TAB!$J:$BB,MATCH($BD170,TAB!$1:$1,0)-9,FALSE),"")</f>
        <v/>
      </c>
      <c r="BH170" s="15" t="str">
        <f>IF(BG170="AB",IFERROR(VLOOKUP($G170,TAB!$J:$BB,MATCH($BD170,TAB!$1:$1,0)-8,FALSE),""),"NA")</f>
        <v>NA</v>
      </c>
      <c r="BI170" s="15" t="str">
        <f>IFERROR(VLOOKUP($G170,TAB!$J:$BB,MATCH($BD170,TAB!$1:$1,0)-7,FALSE),"")</f>
        <v/>
      </c>
      <c r="BJ170" s="15" t="str">
        <f>IFERROR(VLOOKUP($G170,TAB!$J:$BB,MATCH($BD170,TAB!$1:$1,0)-6,FALSE),"")</f>
        <v/>
      </c>
      <c r="BK170" s="15" t="str">
        <f t="shared" si="83"/>
        <v/>
      </c>
      <c r="BL170" s="14" t="str">
        <f>IFERROR(VLOOKUP(BK170,INSTRUCTION!$I$1:$J$101,2),"")</f>
        <v/>
      </c>
      <c r="BM170" s="15" t="str">
        <f t="shared" si="102"/>
        <v/>
      </c>
      <c r="BN170" s="15" t="str">
        <f t="shared" si="84"/>
        <v/>
      </c>
      <c r="BO170" s="15" t="str">
        <f>IFERROR(SUMPRODUCT(LARGE((J170,S170,AC170,AM170,AW170,BG170),{1,2,3,4,5})),"")</f>
        <v/>
      </c>
      <c r="BP170" s="15" t="str">
        <f>IFERROR(SUMPRODUCT(LARGE((K170,U170,AE170,AO170,AY170,BI170),{1,2,3,4,5})),"")</f>
        <v/>
      </c>
      <c r="BQ170" s="15" t="str">
        <f>IF(BP170=0,"N.A.",IFERROR(SUMPRODUCT(LARGE((N170,W170,AG170,AQ170,BA170,BK170),{1,2,3,4,5})),""))</f>
        <v/>
      </c>
      <c r="BR170" s="15" t="str">
        <f t="shared" si="85"/>
        <v/>
      </c>
      <c r="BS170" s="15" t="str">
        <f t="shared" si="86"/>
        <v/>
      </c>
      <c r="BT170" s="15" t="str">
        <f t="shared" si="87"/>
        <v>N.A.</v>
      </c>
      <c r="BU170" s="15" t="str">
        <f t="shared" si="88"/>
        <v>N.A.</v>
      </c>
      <c r="BV170" s="15" t="str">
        <f t="shared" si="89"/>
        <v>N.A.</v>
      </c>
      <c r="BW170" s="34" t="str">
        <f t="shared" si="90"/>
        <v>N.A.</v>
      </c>
      <c r="BX170" s="15" t="str">
        <f t="shared" si="91"/>
        <v>N.A.</v>
      </c>
      <c r="BY170" s="15" t="str">
        <f t="shared" si="92"/>
        <v>N.A.</v>
      </c>
      <c r="BZ170" s="15" t="str">
        <f t="shared" si="95"/>
        <v>FAILED</v>
      </c>
      <c r="CA170" s="20" t="str">
        <f t="shared" si="93"/>
        <v/>
      </c>
      <c r="CB170" s="16">
        <f t="shared" si="94"/>
        <v>0</v>
      </c>
    </row>
    <row r="171" spans="1:80" x14ac:dyDescent="0.3">
      <c r="A171" s="49">
        <v>169</v>
      </c>
      <c r="B171" s="15">
        <f>TAB!A171</f>
        <v>0</v>
      </c>
      <c r="C171" s="15">
        <f>TAB!B171</f>
        <v>0</v>
      </c>
      <c r="D171" s="14" t="str">
        <f>IF(C171=0,"",TAB!C171)</f>
        <v/>
      </c>
      <c r="E171" s="14" t="str">
        <f>IF(C171=0,"",TAB!D171)</f>
        <v/>
      </c>
      <c r="F171" s="36" t="str">
        <f>IF(C171=0,"",TAB!E171)</f>
        <v/>
      </c>
      <c r="G171" s="14" t="str">
        <f>IF(C171=0,"",TAB!J171)</f>
        <v/>
      </c>
      <c r="H171" s="15" t="str">
        <f t="shared" si="71"/>
        <v/>
      </c>
      <c r="I171" s="15" t="str">
        <f t="shared" si="96"/>
        <v/>
      </c>
      <c r="J171" s="15" t="str">
        <f>IFERROR(VLOOKUP($G171,TAB!$J:$BB,2,FALSE),"")</f>
        <v/>
      </c>
      <c r="K171" s="15" t="str">
        <f>IF(J171="AB",IFERROR(VLOOKUP($G171,TAB!$J:$BB,3,FALSE),""),"NA")</f>
        <v>NA</v>
      </c>
      <c r="L171" s="15" t="str">
        <f>IFERROR(VLOOKUP($G171,TAB!$J:$BB,4,FALSE),"")</f>
        <v/>
      </c>
      <c r="M171" s="15" t="str">
        <f>IFERROR(VLOOKUP($G171,TAB!$J:$BB,5,FALSE),"")</f>
        <v/>
      </c>
      <c r="N171" s="15" t="str">
        <f t="shared" si="72"/>
        <v/>
      </c>
      <c r="O171" s="14" t="str">
        <f>IFERROR(VLOOKUP(N171,INSTRUCTION!$I$1:$J$101,2),"")</f>
        <v/>
      </c>
      <c r="P171" s="15" t="str">
        <f t="shared" si="97"/>
        <v/>
      </c>
      <c r="Q171" s="15" t="str">
        <f t="shared" si="73"/>
        <v/>
      </c>
      <c r="R171" s="15" t="str">
        <f t="shared" si="74"/>
        <v/>
      </c>
      <c r="S171" s="15" t="str">
        <f>IFERROR(VLOOKUP($G171,TAB!$J:$BB,6,FALSE),"")</f>
        <v/>
      </c>
      <c r="T171" s="15" t="str">
        <f>IF(S171="AB",IFERROR(VLOOKUP($G171,TAB!$J:$BB,7,FALSE),""),"NA")</f>
        <v>NA</v>
      </c>
      <c r="U171" s="15" t="str">
        <f>IFERROR(VLOOKUP($G171,TAB!$J:$BB,8,FALSE),"")</f>
        <v/>
      </c>
      <c r="V171" s="15" t="str">
        <f>IFERROR(VLOOKUP($G171,TAB!$J:$BB,9,FALSE),"")</f>
        <v/>
      </c>
      <c r="W171" s="15" t="str">
        <f t="shared" si="75"/>
        <v/>
      </c>
      <c r="X171" s="14" t="str">
        <f>IFERROR(VLOOKUP(W171,INSTRUCTION!$I$1:$J$101,2),"")</f>
        <v/>
      </c>
      <c r="Y171" s="15" t="str">
        <f t="shared" si="98"/>
        <v/>
      </c>
      <c r="Z171" s="14" t="str">
        <f>IF(C171=0,"",TAB!F171)</f>
        <v/>
      </c>
      <c r="AA171" s="15" t="str">
        <f>IFERROR(VLOOKUP(Z171,INSTRUCTION!$D$2:$E$18,2,FALSE),"")</f>
        <v/>
      </c>
      <c r="AB171" s="15" t="str">
        <f t="shared" si="76"/>
        <v/>
      </c>
      <c r="AC171" s="15" t="str">
        <f>IFERROR(VLOOKUP($G171,TAB!$J:$BB,MATCH($Z171,TAB!$1:$1,0)-9,FALSE),"")</f>
        <v/>
      </c>
      <c r="AD171" s="15" t="str">
        <f>IF(AC171="AB",IFERROR(VLOOKUP($G171,TAB!$J:$BB,MATCH($Z171,TAB!$1:$1,0)-8,FALSE),""),"NA")</f>
        <v>NA</v>
      </c>
      <c r="AE171" s="15" t="str">
        <f>IFERROR(VLOOKUP($G171,TAB!$J:$BB,MATCH($Z171,TAB!$1:$1,0)-7,FALSE),"")</f>
        <v/>
      </c>
      <c r="AF171" s="15" t="str">
        <f>IFERROR(VLOOKUP($G171,TAB!$J:$BB,MATCH($Z171,TAB!$1:$1,0)-6,FALSE),"")</f>
        <v/>
      </c>
      <c r="AG171" s="15" t="str">
        <f t="shared" si="77"/>
        <v/>
      </c>
      <c r="AH171" s="14" t="str">
        <f>IFERROR(VLOOKUP(AG171,INSTRUCTION!$I$1:$J$101,2),"")</f>
        <v/>
      </c>
      <c r="AI171" s="15" t="str">
        <f t="shared" si="99"/>
        <v/>
      </c>
      <c r="AJ171" s="15" t="str">
        <f>IF(C171=0,"",TAB!G171)</f>
        <v/>
      </c>
      <c r="AK171" s="15" t="str">
        <f>IFERROR(VLOOKUP(AJ171,INSTRUCTION!$D$2:$E$18,2,FALSE),"")</f>
        <v/>
      </c>
      <c r="AL171" s="15" t="str">
        <f t="shared" si="78"/>
        <v/>
      </c>
      <c r="AM171" s="15" t="str">
        <f>IFERROR(VLOOKUP($G171,TAB!$J:$BB,MATCH($AJ171,TAB!$1:$1,0)-9,FALSE),"")</f>
        <v/>
      </c>
      <c r="AN171" s="15" t="str">
        <f>IF(AM171="AB",IFERROR(VLOOKUP($G171,TAB!$J:$BB,MATCH($AJ171,TAB!$1:$1,0)-8,FALSE),""),"NA")</f>
        <v>NA</v>
      </c>
      <c r="AO171" s="15" t="str">
        <f>IFERROR(VLOOKUP($G171,TAB!$J:$BB,MATCH($AJ171,TAB!$1:$1,0)-7,FALSE),"")</f>
        <v/>
      </c>
      <c r="AP171" s="15" t="str">
        <f>IFERROR(VLOOKUP($G171,TAB!$J:$BB,MATCH($AJ171,TAB!$1:$1,0)-6,FALSE),"")</f>
        <v/>
      </c>
      <c r="AQ171" s="15" t="str">
        <f t="shared" si="79"/>
        <v/>
      </c>
      <c r="AR171" s="14" t="str">
        <f>IFERROR(VLOOKUP(AQ171,INSTRUCTION!$I$1:$J$101,2),"")</f>
        <v/>
      </c>
      <c r="AS171" s="15" t="str">
        <f t="shared" si="100"/>
        <v/>
      </c>
      <c r="AT171" s="15" t="str">
        <f>IF(C171=0,"",TAB!H171)</f>
        <v/>
      </c>
      <c r="AU171" s="15" t="str">
        <f>IFERROR(VLOOKUP(AT171,INSTRUCTION!$D$2:$E$18,2,FALSE),"")</f>
        <v/>
      </c>
      <c r="AV171" s="15" t="str">
        <f t="shared" si="80"/>
        <v/>
      </c>
      <c r="AW171" s="15" t="str">
        <f>IFERROR(VLOOKUP($G171,TAB!$J:$BB,MATCH($AT171,TAB!$1:$1,0)-9,FALSE),"")</f>
        <v/>
      </c>
      <c r="AX171" s="15" t="str">
        <f>IF(AW171="AB",IFERROR(VLOOKUP($G171,TAB!$J:$BB,MATCH($AT171,TAB!$1:$1,0)-8,FALSE),""),"NA")</f>
        <v>NA</v>
      </c>
      <c r="AY171" s="15" t="str">
        <f>IFERROR(VLOOKUP($G171,TAB!$J:$BB,MATCH($AT171,TAB!$1:$1,0)-7,FALSE),"")</f>
        <v/>
      </c>
      <c r="AZ171" s="15" t="str">
        <f>IFERROR(VLOOKUP($G171,TAB!$J:$BB,MATCH($AT171,TAB!$1:$1,0)-6,FALSE),"")</f>
        <v/>
      </c>
      <c r="BA171" s="15" t="str">
        <f t="shared" si="81"/>
        <v/>
      </c>
      <c r="BB171" s="14" t="str">
        <f>IFERROR(VLOOKUP(BA171,INSTRUCTION!$I$1:$J$101,2),"")</f>
        <v/>
      </c>
      <c r="BC171" s="15" t="str">
        <f t="shared" si="101"/>
        <v/>
      </c>
      <c r="BD171" s="15" t="str">
        <f>IF(C171=0,"",TAB!I171)</f>
        <v/>
      </c>
      <c r="BE171" s="15" t="str">
        <f>IFERROR(VLOOKUP(BD171,INSTRUCTION!$D$2:$E$18,2,FALSE),"")</f>
        <v/>
      </c>
      <c r="BF171" s="15" t="str">
        <f t="shared" si="82"/>
        <v/>
      </c>
      <c r="BG171" s="15" t="str">
        <f>IFERROR(VLOOKUP($G171,TAB!$J:$BB,MATCH($BD171,TAB!$1:$1,0)-9,FALSE),"")</f>
        <v/>
      </c>
      <c r="BH171" s="15" t="str">
        <f>IF(BG171="AB",IFERROR(VLOOKUP($G171,TAB!$J:$BB,MATCH($BD171,TAB!$1:$1,0)-8,FALSE),""),"NA")</f>
        <v>NA</v>
      </c>
      <c r="BI171" s="15" t="str">
        <f>IFERROR(VLOOKUP($G171,TAB!$J:$BB,MATCH($BD171,TAB!$1:$1,0)-7,FALSE),"")</f>
        <v/>
      </c>
      <c r="BJ171" s="15" t="str">
        <f>IFERROR(VLOOKUP($G171,TAB!$J:$BB,MATCH($BD171,TAB!$1:$1,0)-6,FALSE),"")</f>
        <v/>
      </c>
      <c r="BK171" s="15" t="str">
        <f t="shared" si="83"/>
        <v/>
      </c>
      <c r="BL171" s="14" t="str">
        <f>IFERROR(VLOOKUP(BK171,INSTRUCTION!$I$1:$J$101,2),"")</f>
        <v/>
      </c>
      <c r="BM171" s="15" t="str">
        <f t="shared" si="102"/>
        <v/>
      </c>
      <c r="BN171" s="15" t="str">
        <f t="shared" si="84"/>
        <v/>
      </c>
      <c r="BO171" s="15" t="str">
        <f>IFERROR(SUMPRODUCT(LARGE((J171,S171,AC171,AM171,AW171,BG171),{1,2,3,4,5})),"")</f>
        <v/>
      </c>
      <c r="BP171" s="15" t="str">
        <f>IFERROR(SUMPRODUCT(LARGE((K171,U171,AE171,AO171,AY171,BI171),{1,2,3,4,5})),"")</f>
        <v/>
      </c>
      <c r="BQ171" s="15" t="str">
        <f>IF(BP171=0,"N.A.",IFERROR(SUMPRODUCT(LARGE((N171,W171,AG171,AQ171,BA171,BK171),{1,2,3,4,5})),""))</f>
        <v/>
      </c>
      <c r="BR171" s="15" t="str">
        <f t="shared" si="85"/>
        <v/>
      </c>
      <c r="BS171" s="15" t="str">
        <f t="shared" si="86"/>
        <v/>
      </c>
      <c r="BT171" s="15" t="str">
        <f t="shared" si="87"/>
        <v>N.A.</v>
      </c>
      <c r="BU171" s="15" t="str">
        <f t="shared" si="88"/>
        <v>N.A.</v>
      </c>
      <c r="BV171" s="15" t="str">
        <f t="shared" si="89"/>
        <v>N.A.</v>
      </c>
      <c r="BW171" s="34" t="str">
        <f t="shared" si="90"/>
        <v>N.A.</v>
      </c>
      <c r="BX171" s="15" t="str">
        <f t="shared" si="91"/>
        <v>N.A.</v>
      </c>
      <c r="BY171" s="15" t="str">
        <f t="shared" si="92"/>
        <v>N.A.</v>
      </c>
      <c r="BZ171" s="15" t="str">
        <f t="shared" si="95"/>
        <v>FAILED</v>
      </c>
      <c r="CA171" s="20" t="str">
        <f t="shared" si="93"/>
        <v/>
      </c>
      <c r="CB171" s="16">
        <f t="shared" si="94"/>
        <v>0</v>
      </c>
    </row>
    <row r="172" spans="1:80" x14ac:dyDescent="0.3">
      <c r="A172" s="49">
        <v>170</v>
      </c>
      <c r="B172" s="15">
        <f>TAB!A172</f>
        <v>0</v>
      </c>
      <c r="C172" s="15">
        <f>TAB!B172</f>
        <v>0</v>
      </c>
      <c r="D172" s="14" t="str">
        <f>IF(C172=0,"",TAB!C172)</f>
        <v/>
      </c>
      <c r="E172" s="14" t="str">
        <f>IF(C172=0,"",TAB!D172)</f>
        <v/>
      </c>
      <c r="F172" s="36" t="str">
        <f>IF(C172=0,"",TAB!E172)</f>
        <v/>
      </c>
      <c r="G172" s="14" t="str">
        <f>IF(C172=0,"",TAB!J172)</f>
        <v/>
      </c>
      <c r="H172" s="15" t="str">
        <f t="shared" si="71"/>
        <v/>
      </c>
      <c r="I172" s="15" t="str">
        <f t="shared" si="96"/>
        <v/>
      </c>
      <c r="J172" s="15" t="str">
        <f>IFERROR(VLOOKUP($G172,TAB!$J:$BB,2,FALSE),"")</f>
        <v/>
      </c>
      <c r="K172" s="15" t="str">
        <f>IF(J172="AB",IFERROR(VLOOKUP($G172,TAB!$J:$BB,3,FALSE),""),"NA")</f>
        <v>NA</v>
      </c>
      <c r="L172" s="15" t="str">
        <f>IFERROR(VLOOKUP($G172,TAB!$J:$BB,4,FALSE),"")</f>
        <v/>
      </c>
      <c r="M172" s="15" t="str">
        <f>IFERROR(VLOOKUP($G172,TAB!$J:$BB,5,FALSE),"")</f>
        <v/>
      </c>
      <c r="N172" s="15" t="str">
        <f t="shared" si="72"/>
        <v/>
      </c>
      <c r="O172" s="14" t="str">
        <f>IFERROR(VLOOKUP(N172,INSTRUCTION!$I$1:$J$101,2),"")</f>
        <v/>
      </c>
      <c r="P172" s="15" t="str">
        <f t="shared" si="97"/>
        <v/>
      </c>
      <c r="Q172" s="15" t="str">
        <f t="shared" si="73"/>
        <v/>
      </c>
      <c r="R172" s="15" t="str">
        <f t="shared" si="74"/>
        <v/>
      </c>
      <c r="S172" s="15" t="str">
        <f>IFERROR(VLOOKUP($G172,TAB!$J:$BB,6,FALSE),"")</f>
        <v/>
      </c>
      <c r="T172" s="15" t="str">
        <f>IF(S172="AB",IFERROR(VLOOKUP($G172,TAB!$J:$BB,7,FALSE),""),"NA")</f>
        <v>NA</v>
      </c>
      <c r="U172" s="15" t="str">
        <f>IFERROR(VLOOKUP($G172,TAB!$J:$BB,8,FALSE),"")</f>
        <v/>
      </c>
      <c r="V172" s="15" t="str">
        <f>IFERROR(VLOOKUP($G172,TAB!$J:$BB,9,FALSE),"")</f>
        <v/>
      </c>
      <c r="W172" s="15" t="str">
        <f t="shared" si="75"/>
        <v/>
      </c>
      <c r="X172" s="14" t="str">
        <f>IFERROR(VLOOKUP(W172,INSTRUCTION!$I$1:$J$101,2),"")</f>
        <v/>
      </c>
      <c r="Y172" s="15" t="str">
        <f t="shared" si="98"/>
        <v/>
      </c>
      <c r="Z172" s="14" t="str">
        <f>IF(C172=0,"",TAB!F172)</f>
        <v/>
      </c>
      <c r="AA172" s="15" t="str">
        <f>IFERROR(VLOOKUP(Z172,INSTRUCTION!$D$2:$E$18,2,FALSE),"")</f>
        <v/>
      </c>
      <c r="AB172" s="15" t="str">
        <f t="shared" si="76"/>
        <v/>
      </c>
      <c r="AC172" s="15" t="str">
        <f>IFERROR(VLOOKUP($G172,TAB!$J:$BB,MATCH($Z172,TAB!$1:$1,0)-9,FALSE),"")</f>
        <v/>
      </c>
      <c r="AD172" s="15" t="str">
        <f>IF(AC172="AB",IFERROR(VLOOKUP($G172,TAB!$J:$BB,MATCH($Z172,TAB!$1:$1,0)-8,FALSE),""),"NA")</f>
        <v>NA</v>
      </c>
      <c r="AE172" s="15" t="str">
        <f>IFERROR(VLOOKUP($G172,TAB!$J:$BB,MATCH($Z172,TAB!$1:$1,0)-7,FALSE),"")</f>
        <v/>
      </c>
      <c r="AF172" s="15" t="str">
        <f>IFERROR(VLOOKUP($G172,TAB!$J:$BB,MATCH($Z172,TAB!$1:$1,0)-6,FALSE),"")</f>
        <v/>
      </c>
      <c r="AG172" s="15" t="str">
        <f t="shared" si="77"/>
        <v/>
      </c>
      <c r="AH172" s="14" t="str">
        <f>IFERROR(VLOOKUP(AG172,INSTRUCTION!$I$1:$J$101,2),"")</f>
        <v/>
      </c>
      <c r="AI172" s="15" t="str">
        <f t="shared" si="99"/>
        <v/>
      </c>
      <c r="AJ172" s="15" t="str">
        <f>IF(C172=0,"",TAB!G172)</f>
        <v/>
      </c>
      <c r="AK172" s="15" t="str">
        <f>IFERROR(VLOOKUP(AJ172,INSTRUCTION!$D$2:$E$18,2,FALSE),"")</f>
        <v/>
      </c>
      <c r="AL172" s="15" t="str">
        <f t="shared" si="78"/>
        <v/>
      </c>
      <c r="AM172" s="15" t="str">
        <f>IFERROR(VLOOKUP($G172,TAB!$J:$BB,MATCH($AJ172,TAB!$1:$1,0)-9,FALSE),"")</f>
        <v/>
      </c>
      <c r="AN172" s="15" t="str">
        <f>IF(AM172="AB",IFERROR(VLOOKUP($G172,TAB!$J:$BB,MATCH($AJ172,TAB!$1:$1,0)-8,FALSE),""),"NA")</f>
        <v>NA</v>
      </c>
      <c r="AO172" s="15" t="str">
        <f>IFERROR(VLOOKUP($G172,TAB!$J:$BB,MATCH($AJ172,TAB!$1:$1,0)-7,FALSE),"")</f>
        <v/>
      </c>
      <c r="AP172" s="15" t="str">
        <f>IFERROR(VLOOKUP($G172,TAB!$J:$BB,MATCH($AJ172,TAB!$1:$1,0)-6,FALSE),"")</f>
        <v/>
      </c>
      <c r="AQ172" s="15" t="str">
        <f t="shared" si="79"/>
        <v/>
      </c>
      <c r="AR172" s="14" t="str">
        <f>IFERROR(VLOOKUP(AQ172,INSTRUCTION!$I$1:$J$101,2),"")</f>
        <v/>
      </c>
      <c r="AS172" s="15" t="str">
        <f t="shared" si="100"/>
        <v/>
      </c>
      <c r="AT172" s="15" t="str">
        <f>IF(C172=0,"",TAB!H172)</f>
        <v/>
      </c>
      <c r="AU172" s="15" t="str">
        <f>IFERROR(VLOOKUP(AT172,INSTRUCTION!$D$2:$E$18,2,FALSE),"")</f>
        <v/>
      </c>
      <c r="AV172" s="15" t="str">
        <f t="shared" si="80"/>
        <v/>
      </c>
      <c r="AW172" s="15" t="str">
        <f>IFERROR(VLOOKUP($G172,TAB!$J:$BB,MATCH($AT172,TAB!$1:$1,0)-9,FALSE),"")</f>
        <v/>
      </c>
      <c r="AX172" s="15" t="str">
        <f>IF(AW172="AB",IFERROR(VLOOKUP($G172,TAB!$J:$BB,MATCH($AT172,TAB!$1:$1,0)-8,FALSE),""),"NA")</f>
        <v>NA</v>
      </c>
      <c r="AY172" s="15" t="str">
        <f>IFERROR(VLOOKUP($G172,TAB!$J:$BB,MATCH($AT172,TAB!$1:$1,0)-7,FALSE),"")</f>
        <v/>
      </c>
      <c r="AZ172" s="15" t="str">
        <f>IFERROR(VLOOKUP($G172,TAB!$J:$BB,MATCH($AT172,TAB!$1:$1,0)-6,FALSE),"")</f>
        <v/>
      </c>
      <c r="BA172" s="15" t="str">
        <f t="shared" si="81"/>
        <v/>
      </c>
      <c r="BB172" s="14" t="str">
        <f>IFERROR(VLOOKUP(BA172,INSTRUCTION!$I$1:$J$101,2),"")</f>
        <v/>
      </c>
      <c r="BC172" s="15" t="str">
        <f t="shared" si="101"/>
        <v/>
      </c>
      <c r="BD172" s="15" t="str">
        <f>IF(C172=0,"",TAB!I172)</f>
        <v/>
      </c>
      <c r="BE172" s="15" t="str">
        <f>IFERROR(VLOOKUP(BD172,INSTRUCTION!$D$2:$E$18,2,FALSE),"")</f>
        <v/>
      </c>
      <c r="BF172" s="15" t="str">
        <f t="shared" si="82"/>
        <v/>
      </c>
      <c r="BG172" s="15" t="str">
        <f>IFERROR(VLOOKUP($G172,TAB!$J:$BB,MATCH($BD172,TAB!$1:$1,0)-9,FALSE),"")</f>
        <v/>
      </c>
      <c r="BH172" s="15" t="str">
        <f>IF(BG172="AB",IFERROR(VLOOKUP($G172,TAB!$J:$BB,MATCH($BD172,TAB!$1:$1,0)-8,FALSE),""),"NA")</f>
        <v>NA</v>
      </c>
      <c r="BI172" s="15" t="str">
        <f>IFERROR(VLOOKUP($G172,TAB!$J:$BB,MATCH($BD172,TAB!$1:$1,0)-7,FALSE),"")</f>
        <v/>
      </c>
      <c r="BJ172" s="15" t="str">
        <f>IFERROR(VLOOKUP($G172,TAB!$J:$BB,MATCH($BD172,TAB!$1:$1,0)-6,FALSE),"")</f>
        <v/>
      </c>
      <c r="BK172" s="15" t="str">
        <f t="shared" si="83"/>
        <v/>
      </c>
      <c r="BL172" s="14" t="str">
        <f>IFERROR(VLOOKUP(BK172,INSTRUCTION!$I$1:$J$101,2),"")</f>
        <v/>
      </c>
      <c r="BM172" s="15" t="str">
        <f t="shared" si="102"/>
        <v/>
      </c>
      <c r="BN172" s="15" t="str">
        <f t="shared" si="84"/>
        <v/>
      </c>
      <c r="BO172" s="15" t="str">
        <f>IFERROR(SUMPRODUCT(LARGE((J172,S172,AC172,AM172,AW172,BG172),{1,2,3,4,5})),"")</f>
        <v/>
      </c>
      <c r="BP172" s="15" t="str">
        <f>IFERROR(SUMPRODUCT(LARGE((K172,U172,AE172,AO172,AY172,BI172),{1,2,3,4,5})),"")</f>
        <v/>
      </c>
      <c r="BQ172" s="15" t="str">
        <f>IF(BP172=0,"N.A.",IFERROR(SUMPRODUCT(LARGE((N172,W172,AG172,AQ172,BA172,BK172),{1,2,3,4,5})),""))</f>
        <v/>
      </c>
      <c r="BR172" s="15" t="str">
        <f t="shared" si="85"/>
        <v/>
      </c>
      <c r="BS172" s="15" t="str">
        <f t="shared" si="86"/>
        <v/>
      </c>
      <c r="BT172" s="15" t="str">
        <f t="shared" si="87"/>
        <v>N.A.</v>
      </c>
      <c r="BU172" s="15" t="str">
        <f t="shared" si="88"/>
        <v>N.A.</v>
      </c>
      <c r="BV172" s="15" t="str">
        <f t="shared" si="89"/>
        <v>N.A.</v>
      </c>
      <c r="BW172" s="34" t="str">
        <f t="shared" si="90"/>
        <v>N.A.</v>
      </c>
      <c r="BX172" s="15" t="str">
        <f t="shared" si="91"/>
        <v>N.A.</v>
      </c>
      <c r="BY172" s="15" t="str">
        <f t="shared" si="92"/>
        <v>N.A.</v>
      </c>
      <c r="BZ172" s="15" t="str">
        <f t="shared" si="95"/>
        <v>FAILED</v>
      </c>
      <c r="CA172" s="20" t="str">
        <f t="shared" si="93"/>
        <v/>
      </c>
      <c r="CB172" s="16">
        <f t="shared" si="94"/>
        <v>0</v>
      </c>
    </row>
    <row r="173" spans="1:80" x14ac:dyDescent="0.3">
      <c r="A173" s="49">
        <v>171</v>
      </c>
      <c r="B173" s="15">
        <f>TAB!A173</f>
        <v>0</v>
      </c>
      <c r="C173" s="15">
        <f>TAB!B173</f>
        <v>0</v>
      </c>
      <c r="D173" s="14" t="str">
        <f>IF(C173=0,"",TAB!C173)</f>
        <v/>
      </c>
      <c r="E173" s="14" t="str">
        <f>IF(C173=0,"",TAB!D173)</f>
        <v/>
      </c>
      <c r="F173" s="36" t="str">
        <f>IF(C173=0,"",TAB!E173)</f>
        <v/>
      </c>
      <c r="G173" s="14" t="str">
        <f>IF(C173=0,"",TAB!J173)</f>
        <v/>
      </c>
      <c r="H173" s="15" t="str">
        <f t="shared" si="71"/>
        <v/>
      </c>
      <c r="I173" s="15" t="str">
        <f t="shared" si="96"/>
        <v/>
      </c>
      <c r="J173" s="15" t="str">
        <f>IFERROR(VLOOKUP($G173,TAB!$J:$BB,2,FALSE),"")</f>
        <v/>
      </c>
      <c r="K173" s="15" t="str">
        <f>IF(J173="AB",IFERROR(VLOOKUP($G173,TAB!$J:$BB,3,FALSE),""),"NA")</f>
        <v>NA</v>
      </c>
      <c r="L173" s="15" t="str">
        <f>IFERROR(VLOOKUP($G173,TAB!$J:$BB,4,FALSE),"")</f>
        <v/>
      </c>
      <c r="M173" s="15" t="str">
        <f>IFERROR(VLOOKUP($G173,TAB!$J:$BB,5,FALSE),"")</f>
        <v/>
      </c>
      <c r="N173" s="15" t="str">
        <f t="shared" si="72"/>
        <v/>
      </c>
      <c r="O173" s="14" t="str">
        <f>IFERROR(VLOOKUP(N173,INSTRUCTION!$I$1:$J$101,2),"")</f>
        <v/>
      </c>
      <c r="P173" s="15" t="str">
        <f t="shared" si="97"/>
        <v/>
      </c>
      <c r="Q173" s="15" t="str">
        <f t="shared" si="73"/>
        <v/>
      </c>
      <c r="R173" s="15" t="str">
        <f t="shared" si="74"/>
        <v/>
      </c>
      <c r="S173" s="15" t="str">
        <f>IFERROR(VLOOKUP($G173,TAB!$J:$BB,6,FALSE),"")</f>
        <v/>
      </c>
      <c r="T173" s="15" t="str">
        <f>IF(S173="AB",IFERROR(VLOOKUP($G173,TAB!$J:$BB,7,FALSE),""),"NA")</f>
        <v>NA</v>
      </c>
      <c r="U173" s="15" t="str">
        <f>IFERROR(VLOOKUP($G173,TAB!$J:$BB,8,FALSE),"")</f>
        <v/>
      </c>
      <c r="V173" s="15" t="str">
        <f>IFERROR(VLOOKUP($G173,TAB!$J:$BB,9,FALSE),"")</f>
        <v/>
      </c>
      <c r="W173" s="15" t="str">
        <f t="shared" si="75"/>
        <v/>
      </c>
      <c r="X173" s="14" t="str">
        <f>IFERROR(VLOOKUP(W173,INSTRUCTION!$I$1:$J$101,2),"")</f>
        <v/>
      </c>
      <c r="Y173" s="15" t="str">
        <f t="shared" si="98"/>
        <v/>
      </c>
      <c r="Z173" s="14" t="str">
        <f>IF(C173=0,"",TAB!F173)</f>
        <v/>
      </c>
      <c r="AA173" s="15" t="str">
        <f>IFERROR(VLOOKUP(Z173,INSTRUCTION!$D$2:$E$18,2,FALSE),"")</f>
        <v/>
      </c>
      <c r="AB173" s="15" t="str">
        <f t="shared" si="76"/>
        <v/>
      </c>
      <c r="AC173" s="15" t="str">
        <f>IFERROR(VLOOKUP($G173,TAB!$J:$BB,MATCH($Z173,TAB!$1:$1,0)-9,FALSE),"")</f>
        <v/>
      </c>
      <c r="AD173" s="15" t="str">
        <f>IF(AC173="AB",IFERROR(VLOOKUP($G173,TAB!$J:$BB,MATCH($Z173,TAB!$1:$1,0)-8,FALSE),""),"NA")</f>
        <v>NA</v>
      </c>
      <c r="AE173" s="15" t="str">
        <f>IFERROR(VLOOKUP($G173,TAB!$J:$BB,MATCH($Z173,TAB!$1:$1,0)-7,FALSE),"")</f>
        <v/>
      </c>
      <c r="AF173" s="15" t="str">
        <f>IFERROR(VLOOKUP($G173,TAB!$J:$BB,MATCH($Z173,TAB!$1:$1,0)-6,FALSE),"")</f>
        <v/>
      </c>
      <c r="AG173" s="15" t="str">
        <f t="shared" si="77"/>
        <v/>
      </c>
      <c r="AH173" s="14" t="str">
        <f>IFERROR(VLOOKUP(AG173,INSTRUCTION!$I$1:$J$101,2),"")</f>
        <v/>
      </c>
      <c r="AI173" s="15" t="str">
        <f t="shared" si="99"/>
        <v/>
      </c>
      <c r="AJ173" s="15" t="str">
        <f>IF(C173=0,"",TAB!G173)</f>
        <v/>
      </c>
      <c r="AK173" s="15" t="str">
        <f>IFERROR(VLOOKUP(AJ173,INSTRUCTION!$D$2:$E$18,2,FALSE),"")</f>
        <v/>
      </c>
      <c r="AL173" s="15" t="str">
        <f t="shared" si="78"/>
        <v/>
      </c>
      <c r="AM173" s="15" t="str">
        <f>IFERROR(VLOOKUP($G173,TAB!$J:$BB,MATCH($AJ173,TAB!$1:$1,0)-9,FALSE),"")</f>
        <v/>
      </c>
      <c r="AN173" s="15" t="str">
        <f>IF(AM173="AB",IFERROR(VLOOKUP($G173,TAB!$J:$BB,MATCH($AJ173,TAB!$1:$1,0)-8,FALSE),""),"NA")</f>
        <v>NA</v>
      </c>
      <c r="AO173" s="15" t="str">
        <f>IFERROR(VLOOKUP($G173,TAB!$J:$BB,MATCH($AJ173,TAB!$1:$1,0)-7,FALSE),"")</f>
        <v/>
      </c>
      <c r="AP173" s="15" t="str">
        <f>IFERROR(VLOOKUP($G173,TAB!$J:$BB,MATCH($AJ173,TAB!$1:$1,0)-6,FALSE),"")</f>
        <v/>
      </c>
      <c r="AQ173" s="15" t="str">
        <f t="shared" si="79"/>
        <v/>
      </c>
      <c r="AR173" s="14" t="str">
        <f>IFERROR(VLOOKUP(AQ173,INSTRUCTION!$I$1:$J$101,2),"")</f>
        <v/>
      </c>
      <c r="AS173" s="15" t="str">
        <f t="shared" si="100"/>
        <v/>
      </c>
      <c r="AT173" s="15" t="str">
        <f>IF(C173=0,"",TAB!H173)</f>
        <v/>
      </c>
      <c r="AU173" s="15" t="str">
        <f>IFERROR(VLOOKUP(AT173,INSTRUCTION!$D$2:$E$18,2,FALSE),"")</f>
        <v/>
      </c>
      <c r="AV173" s="15" t="str">
        <f t="shared" si="80"/>
        <v/>
      </c>
      <c r="AW173" s="15" t="str">
        <f>IFERROR(VLOOKUP($G173,TAB!$J:$BB,MATCH($AT173,TAB!$1:$1,0)-9,FALSE),"")</f>
        <v/>
      </c>
      <c r="AX173" s="15" t="str">
        <f>IF(AW173="AB",IFERROR(VLOOKUP($G173,TAB!$J:$BB,MATCH($AT173,TAB!$1:$1,0)-8,FALSE),""),"NA")</f>
        <v>NA</v>
      </c>
      <c r="AY173" s="15" t="str">
        <f>IFERROR(VLOOKUP($G173,TAB!$J:$BB,MATCH($AT173,TAB!$1:$1,0)-7,FALSE),"")</f>
        <v/>
      </c>
      <c r="AZ173" s="15" t="str">
        <f>IFERROR(VLOOKUP($G173,TAB!$J:$BB,MATCH($AT173,TAB!$1:$1,0)-6,FALSE),"")</f>
        <v/>
      </c>
      <c r="BA173" s="15" t="str">
        <f t="shared" si="81"/>
        <v/>
      </c>
      <c r="BB173" s="14" t="str">
        <f>IFERROR(VLOOKUP(BA173,INSTRUCTION!$I$1:$J$101,2),"")</f>
        <v/>
      </c>
      <c r="BC173" s="15" t="str">
        <f t="shared" si="101"/>
        <v/>
      </c>
      <c r="BD173" s="15" t="str">
        <f>IF(C173=0,"",TAB!I173)</f>
        <v/>
      </c>
      <c r="BE173" s="15" t="str">
        <f>IFERROR(VLOOKUP(BD173,INSTRUCTION!$D$2:$E$18,2,FALSE),"")</f>
        <v/>
      </c>
      <c r="BF173" s="15" t="str">
        <f t="shared" si="82"/>
        <v/>
      </c>
      <c r="BG173" s="15" t="str">
        <f>IFERROR(VLOOKUP($G173,TAB!$J:$BB,MATCH($BD173,TAB!$1:$1,0)-9,FALSE),"")</f>
        <v/>
      </c>
      <c r="BH173" s="15" t="str">
        <f>IF(BG173="AB",IFERROR(VLOOKUP($G173,TAB!$J:$BB,MATCH($BD173,TAB!$1:$1,0)-8,FALSE),""),"NA")</f>
        <v>NA</v>
      </c>
      <c r="BI173" s="15" t="str">
        <f>IFERROR(VLOOKUP($G173,TAB!$J:$BB,MATCH($BD173,TAB!$1:$1,0)-7,FALSE),"")</f>
        <v/>
      </c>
      <c r="BJ173" s="15" t="str">
        <f>IFERROR(VLOOKUP($G173,TAB!$J:$BB,MATCH($BD173,TAB!$1:$1,0)-6,FALSE),"")</f>
        <v/>
      </c>
      <c r="BK173" s="15" t="str">
        <f t="shared" si="83"/>
        <v/>
      </c>
      <c r="BL173" s="14" t="str">
        <f>IFERROR(VLOOKUP(BK173,INSTRUCTION!$I$1:$J$101,2),"")</f>
        <v/>
      </c>
      <c r="BM173" s="15" t="str">
        <f t="shared" si="102"/>
        <v/>
      </c>
      <c r="BN173" s="15" t="str">
        <f t="shared" si="84"/>
        <v/>
      </c>
      <c r="BO173" s="15" t="str">
        <f>IFERROR(SUMPRODUCT(LARGE((J173,S173,AC173,AM173,AW173,BG173),{1,2,3,4,5})),"")</f>
        <v/>
      </c>
      <c r="BP173" s="15" t="str">
        <f>IFERROR(SUMPRODUCT(LARGE((K173,U173,AE173,AO173,AY173,BI173),{1,2,3,4,5})),"")</f>
        <v/>
      </c>
      <c r="BQ173" s="15" t="str">
        <f>IF(BP173=0,"N.A.",IFERROR(SUMPRODUCT(LARGE((N173,W173,AG173,AQ173,BA173,BK173),{1,2,3,4,5})),""))</f>
        <v/>
      </c>
      <c r="BR173" s="15" t="str">
        <f t="shared" si="85"/>
        <v/>
      </c>
      <c r="BS173" s="15" t="str">
        <f t="shared" si="86"/>
        <v/>
      </c>
      <c r="BT173" s="15" t="str">
        <f t="shared" si="87"/>
        <v>N.A.</v>
      </c>
      <c r="BU173" s="15" t="str">
        <f t="shared" si="88"/>
        <v>N.A.</v>
      </c>
      <c r="BV173" s="15" t="str">
        <f t="shared" si="89"/>
        <v>N.A.</v>
      </c>
      <c r="BW173" s="34" t="str">
        <f t="shared" si="90"/>
        <v>N.A.</v>
      </c>
      <c r="BX173" s="15" t="str">
        <f t="shared" si="91"/>
        <v>N.A.</v>
      </c>
      <c r="BY173" s="15" t="str">
        <f t="shared" si="92"/>
        <v>N.A.</v>
      </c>
      <c r="BZ173" s="15" t="str">
        <f t="shared" si="95"/>
        <v>FAILED</v>
      </c>
      <c r="CA173" s="20" t="str">
        <f t="shared" si="93"/>
        <v/>
      </c>
      <c r="CB173" s="16">
        <f t="shared" si="94"/>
        <v>0</v>
      </c>
    </row>
    <row r="174" spans="1:80" x14ac:dyDescent="0.3">
      <c r="A174" s="49">
        <v>172</v>
      </c>
      <c r="B174" s="15">
        <f>TAB!A174</f>
        <v>0</v>
      </c>
      <c r="C174" s="15">
        <f>TAB!B174</f>
        <v>0</v>
      </c>
      <c r="D174" s="14" t="str">
        <f>IF(C174=0,"",TAB!C174)</f>
        <v/>
      </c>
      <c r="E174" s="14" t="str">
        <f>IF(C174=0,"",TAB!D174)</f>
        <v/>
      </c>
      <c r="F174" s="36" t="str">
        <f>IF(C174=0,"",TAB!E174)</f>
        <v/>
      </c>
      <c r="G174" s="14" t="str">
        <f>IF(C174=0,"",TAB!J174)</f>
        <v/>
      </c>
      <c r="H174" s="15" t="str">
        <f t="shared" si="71"/>
        <v/>
      </c>
      <c r="I174" s="15" t="str">
        <f t="shared" si="96"/>
        <v/>
      </c>
      <c r="J174" s="15" t="str">
        <f>IFERROR(VLOOKUP($G174,TAB!$J:$BB,2,FALSE),"")</f>
        <v/>
      </c>
      <c r="K174" s="15" t="str">
        <f>IF(J174="AB",IFERROR(VLOOKUP($G174,TAB!$J:$BB,3,FALSE),""),"NA")</f>
        <v>NA</v>
      </c>
      <c r="L174" s="15" t="str">
        <f>IFERROR(VLOOKUP($G174,TAB!$J:$BB,4,FALSE),"")</f>
        <v/>
      </c>
      <c r="M174" s="15" t="str">
        <f>IFERROR(VLOOKUP($G174,TAB!$J:$BB,5,FALSE),"")</f>
        <v/>
      </c>
      <c r="N174" s="15" t="str">
        <f t="shared" si="72"/>
        <v/>
      </c>
      <c r="O174" s="14" t="str">
        <f>IFERROR(VLOOKUP(N174,INSTRUCTION!$I$1:$J$101,2),"")</f>
        <v/>
      </c>
      <c r="P174" s="15" t="str">
        <f t="shared" si="97"/>
        <v/>
      </c>
      <c r="Q174" s="15" t="str">
        <f t="shared" si="73"/>
        <v/>
      </c>
      <c r="R174" s="15" t="str">
        <f t="shared" si="74"/>
        <v/>
      </c>
      <c r="S174" s="15" t="str">
        <f>IFERROR(VLOOKUP($G174,TAB!$J:$BB,6,FALSE),"")</f>
        <v/>
      </c>
      <c r="T174" s="15" t="str">
        <f>IF(S174="AB",IFERROR(VLOOKUP($G174,TAB!$J:$BB,7,FALSE),""),"NA")</f>
        <v>NA</v>
      </c>
      <c r="U174" s="15" t="str">
        <f>IFERROR(VLOOKUP($G174,TAB!$J:$BB,8,FALSE),"")</f>
        <v/>
      </c>
      <c r="V174" s="15" t="str">
        <f>IFERROR(VLOOKUP($G174,TAB!$J:$BB,9,FALSE),"")</f>
        <v/>
      </c>
      <c r="W174" s="15" t="str">
        <f t="shared" si="75"/>
        <v/>
      </c>
      <c r="X174" s="14" t="str">
        <f>IFERROR(VLOOKUP(W174,INSTRUCTION!$I$1:$J$101,2),"")</f>
        <v/>
      </c>
      <c r="Y174" s="15" t="str">
        <f t="shared" si="98"/>
        <v/>
      </c>
      <c r="Z174" s="14" t="str">
        <f>IF(C174=0,"",TAB!F174)</f>
        <v/>
      </c>
      <c r="AA174" s="15" t="str">
        <f>IFERROR(VLOOKUP(Z174,INSTRUCTION!$D$2:$E$18,2,FALSE),"")</f>
        <v/>
      </c>
      <c r="AB174" s="15" t="str">
        <f t="shared" si="76"/>
        <v/>
      </c>
      <c r="AC174" s="15" t="str">
        <f>IFERROR(VLOOKUP($G174,TAB!$J:$BB,MATCH($Z174,TAB!$1:$1,0)-9,FALSE),"")</f>
        <v/>
      </c>
      <c r="AD174" s="15" t="str">
        <f>IF(AC174="AB",IFERROR(VLOOKUP($G174,TAB!$J:$BB,MATCH($Z174,TAB!$1:$1,0)-8,FALSE),""),"NA")</f>
        <v>NA</v>
      </c>
      <c r="AE174" s="15" t="str">
        <f>IFERROR(VLOOKUP($G174,TAB!$J:$BB,MATCH($Z174,TAB!$1:$1,0)-7,FALSE),"")</f>
        <v/>
      </c>
      <c r="AF174" s="15" t="str">
        <f>IFERROR(VLOOKUP($G174,TAB!$J:$BB,MATCH($Z174,TAB!$1:$1,0)-6,FALSE),"")</f>
        <v/>
      </c>
      <c r="AG174" s="15" t="str">
        <f t="shared" si="77"/>
        <v/>
      </c>
      <c r="AH174" s="14" t="str">
        <f>IFERROR(VLOOKUP(AG174,INSTRUCTION!$I$1:$J$101,2),"")</f>
        <v/>
      </c>
      <c r="AI174" s="15" t="str">
        <f t="shared" si="99"/>
        <v/>
      </c>
      <c r="AJ174" s="15" t="str">
        <f>IF(C174=0,"",TAB!G174)</f>
        <v/>
      </c>
      <c r="AK174" s="15" t="str">
        <f>IFERROR(VLOOKUP(AJ174,INSTRUCTION!$D$2:$E$18,2,FALSE),"")</f>
        <v/>
      </c>
      <c r="AL174" s="15" t="str">
        <f t="shared" si="78"/>
        <v/>
      </c>
      <c r="AM174" s="15" t="str">
        <f>IFERROR(VLOOKUP($G174,TAB!$J:$BB,MATCH($AJ174,TAB!$1:$1,0)-9,FALSE),"")</f>
        <v/>
      </c>
      <c r="AN174" s="15" t="str">
        <f>IF(AM174="AB",IFERROR(VLOOKUP($G174,TAB!$J:$BB,MATCH($AJ174,TAB!$1:$1,0)-8,FALSE),""),"NA")</f>
        <v>NA</v>
      </c>
      <c r="AO174" s="15" t="str">
        <f>IFERROR(VLOOKUP($G174,TAB!$J:$BB,MATCH($AJ174,TAB!$1:$1,0)-7,FALSE),"")</f>
        <v/>
      </c>
      <c r="AP174" s="15" t="str">
        <f>IFERROR(VLOOKUP($G174,TAB!$J:$BB,MATCH($AJ174,TAB!$1:$1,0)-6,FALSE),"")</f>
        <v/>
      </c>
      <c r="AQ174" s="15" t="str">
        <f t="shared" si="79"/>
        <v/>
      </c>
      <c r="AR174" s="14" t="str">
        <f>IFERROR(VLOOKUP(AQ174,INSTRUCTION!$I$1:$J$101,2),"")</f>
        <v/>
      </c>
      <c r="AS174" s="15" t="str">
        <f t="shared" si="100"/>
        <v/>
      </c>
      <c r="AT174" s="15" t="str">
        <f>IF(C174=0,"",TAB!H174)</f>
        <v/>
      </c>
      <c r="AU174" s="15" t="str">
        <f>IFERROR(VLOOKUP(AT174,INSTRUCTION!$D$2:$E$18,2,FALSE),"")</f>
        <v/>
      </c>
      <c r="AV174" s="15" t="str">
        <f t="shared" si="80"/>
        <v/>
      </c>
      <c r="AW174" s="15" t="str">
        <f>IFERROR(VLOOKUP($G174,TAB!$J:$BB,MATCH($AT174,TAB!$1:$1,0)-9,FALSE),"")</f>
        <v/>
      </c>
      <c r="AX174" s="15" t="str">
        <f>IF(AW174="AB",IFERROR(VLOOKUP($G174,TAB!$J:$BB,MATCH($AT174,TAB!$1:$1,0)-8,FALSE),""),"NA")</f>
        <v>NA</v>
      </c>
      <c r="AY174" s="15" t="str">
        <f>IFERROR(VLOOKUP($G174,TAB!$J:$BB,MATCH($AT174,TAB!$1:$1,0)-7,FALSE),"")</f>
        <v/>
      </c>
      <c r="AZ174" s="15" t="str">
        <f>IFERROR(VLOOKUP($G174,TAB!$J:$BB,MATCH($AT174,TAB!$1:$1,0)-6,FALSE),"")</f>
        <v/>
      </c>
      <c r="BA174" s="15" t="str">
        <f t="shared" si="81"/>
        <v/>
      </c>
      <c r="BB174" s="14" t="str">
        <f>IFERROR(VLOOKUP(BA174,INSTRUCTION!$I$1:$J$101,2),"")</f>
        <v/>
      </c>
      <c r="BC174" s="15" t="str">
        <f t="shared" si="101"/>
        <v/>
      </c>
      <c r="BD174" s="15" t="str">
        <f>IF(C174=0,"",TAB!I174)</f>
        <v/>
      </c>
      <c r="BE174" s="15" t="str">
        <f>IFERROR(VLOOKUP(BD174,INSTRUCTION!$D$2:$E$18,2,FALSE),"")</f>
        <v/>
      </c>
      <c r="BF174" s="15" t="str">
        <f t="shared" si="82"/>
        <v/>
      </c>
      <c r="BG174" s="15" t="str">
        <f>IFERROR(VLOOKUP($G174,TAB!$J:$BB,MATCH($BD174,TAB!$1:$1,0)-9,FALSE),"")</f>
        <v/>
      </c>
      <c r="BH174" s="15" t="str">
        <f>IF(BG174="AB",IFERROR(VLOOKUP($G174,TAB!$J:$BB,MATCH($BD174,TAB!$1:$1,0)-8,FALSE),""),"NA")</f>
        <v>NA</v>
      </c>
      <c r="BI174" s="15" t="str">
        <f>IFERROR(VLOOKUP($G174,TAB!$J:$BB,MATCH($BD174,TAB!$1:$1,0)-7,FALSE),"")</f>
        <v/>
      </c>
      <c r="BJ174" s="15" t="str">
        <f>IFERROR(VLOOKUP($G174,TAB!$J:$BB,MATCH($BD174,TAB!$1:$1,0)-6,FALSE),"")</f>
        <v/>
      </c>
      <c r="BK174" s="15" t="str">
        <f t="shared" si="83"/>
        <v/>
      </c>
      <c r="BL174" s="14" t="str">
        <f>IFERROR(VLOOKUP(BK174,INSTRUCTION!$I$1:$J$101,2),"")</f>
        <v/>
      </c>
      <c r="BM174" s="15" t="str">
        <f t="shared" si="102"/>
        <v/>
      </c>
      <c r="BN174" s="15" t="str">
        <f t="shared" si="84"/>
        <v/>
      </c>
      <c r="BO174" s="15" t="str">
        <f>IFERROR(SUMPRODUCT(LARGE((J174,S174,AC174,AM174,AW174,BG174),{1,2,3,4,5})),"")</f>
        <v/>
      </c>
      <c r="BP174" s="15" t="str">
        <f>IFERROR(SUMPRODUCT(LARGE((K174,U174,AE174,AO174,AY174,BI174),{1,2,3,4,5})),"")</f>
        <v/>
      </c>
      <c r="BQ174" s="15" t="str">
        <f>IF(BP174=0,"N.A.",IFERROR(SUMPRODUCT(LARGE((N174,W174,AG174,AQ174,BA174,BK174),{1,2,3,4,5})),""))</f>
        <v/>
      </c>
      <c r="BR174" s="15" t="str">
        <f t="shared" si="85"/>
        <v/>
      </c>
      <c r="BS174" s="15" t="str">
        <f t="shared" si="86"/>
        <v/>
      </c>
      <c r="BT174" s="15" t="str">
        <f t="shared" si="87"/>
        <v>N.A.</v>
      </c>
      <c r="BU174" s="15" t="str">
        <f t="shared" si="88"/>
        <v>N.A.</v>
      </c>
      <c r="BV174" s="15" t="str">
        <f t="shared" si="89"/>
        <v>N.A.</v>
      </c>
      <c r="BW174" s="34" t="str">
        <f t="shared" si="90"/>
        <v>N.A.</v>
      </c>
      <c r="BX174" s="15" t="str">
        <f t="shared" si="91"/>
        <v>N.A.</v>
      </c>
      <c r="BY174" s="15" t="str">
        <f t="shared" si="92"/>
        <v>N.A.</v>
      </c>
      <c r="BZ174" s="15" t="str">
        <f t="shared" si="95"/>
        <v>FAILED</v>
      </c>
      <c r="CA174" s="20" t="str">
        <f t="shared" si="93"/>
        <v/>
      </c>
      <c r="CB174" s="16">
        <f t="shared" si="94"/>
        <v>0</v>
      </c>
    </row>
    <row r="175" spans="1:80" x14ac:dyDescent="0.3">
      <c r="A175" s="49">
        <v>173</v>
      </c>
      <c r="B175" s="15">
        <f>TAB!A175</f>
        <v>0</v>
      </c>
      <c r="C175" s="15">
        <f>TAB!B175</f>
        <v>0</v>
      </c>
      <c r="D175" s="14" t="str">
        <f>IF(C175=0,"",TAB!C175)</f>
        <v/>
      </c>
      <c r="E175" s="14" t="str">
        <f>IF(C175=0,"",TAB!D175)</f>
        <v/>
      </c>
      <c r="F175" s="36" t="str">
        <f>IF(C175=0,"",TAB!E175)</f>
        <v/>
      </c>
      <c r="G175" s="14" t="str">
        <f>IF(C175=0,"",TAB!J175)</f>
        <v/>
      </c>
      <c r="H175" s="15" t="str">
        <f t="shared" si="71"/>
        <v/>
      </c>
      <c r="I175" s="15" t="str">
        <f t="shared" si="96"/>
        <v/>
      </c>
      <c r="J175" s="15" t="str">
        <f>IFERROR(VLOOKUP($G175,TAB!$J:$BB,2,FALSE),"")</f>
        <v/>
      </c>
      <c r="K175" s="15" t="str">
        <f>IF(J175="AB",IFERROR(VLOOKUP($G175,TAB!$J:$BB,3,FALSE),""),"NA")</f>
        <v>NA</v>
      </c>
      <c r="L175" s="15" t="str">
        <f>IFERROR(VLOOKUP($G175,TAB!$J:$BB,4,FALSE),"")</f>
        <v/>
      </c>
      <c r="M175" s="15" t="str">
        <f>IFERROR(VLOOKUP($G175,TAB!$J:$BB,5,FALSE),"")</f>
        <v/>
      </c>
      <c r="N175" s="15" t="str">
        <f t="shared" si="72"/>
        <v/>
      </c>
      <c r="O175" s="14" t="str">
        <f>IFERROR(VLOOKUP(N175,INSTRUCTION!$I$1:$J$101,2),"")</f>
        <v/>
      </c>
      <c r="P175" s="15" t="str">
        <f t="shared" si="97"/>
        <v/>
      </c>
      <c r="Q175" s="15" t="str">
        <f t="shared" si="73"/>
        <v/>
      </c>
      <c r="R175" s="15" t="str">
        <f t="shared" si="74"/>
        <v/>
      </c>
      <c r="S175" s="15" t="str">
        <f>IFERROR(VLOOKUP($G175,TAB!$J:$BB,6,FALSE),"")</f>
        <v/>
      </c>
      <c r="T175" s="15" t="str">
        <f>IF(S175="AB",IFERROR(VLOOKUP($G175,TAB!$J:$BB,7,FALSE),""),"NA")</f>
        <v>NA</v>
      </c>
      <c r="U175" s="15" t="str">
        <f>IFERROR(VLOOKUP($G175,TAB!$J:$BB,8,FALSE),"")</f>
        <v/>
      </c>
      <c r="V175" s="15" t="str">
        <f>IFERROR(VLOOKUP($G175,TAB!$J:$BB,9,FALSE),"")</f>
        <v/>
      </c>
      <c r="W175" s="15" t="str">
        <f t="shared" si="75"/>
        <v/>
      </c>
      <c r="X175" s="14" t="str">
        <f>IFERROR(VLOOKUP(W175,INSTRUCTION!$I$1:$J$101,2),"")</f>
        <v/>
      </c>
      <c r="Y175" s="15" t="str">
        <f t="shared" si="98"/>
        <v/>
      </c>
      <c r="Z175" s="14" t="str">
        <f>IF(C175=0,"",TAB!F175)</f>
        <v/>
      </c>
      <c r="AA175" s="15" t="str">
        <f>IFERROR(VLOOKUP(Z175,INSTRUCTION!$D$2:$E$18,2,FALSE),"")</f>
        <v/>
      </c>
      <c r="AB175" s="15" t="str">
        <f t="shared" si="76"/>
        <v/>
      </c>
      <c r="AC175" s="15" t="str">
        <f>IFERROR(VLOOKUP($G175,TAB!$J:$BB,MATCH($Z175,TAB!$1:$1,0)-9,FALSE),"")</f>
        <v/>
      </c>
      <c r="AD175" s="15" t="str">
        <f>IF(AC175="AB",IFERROR(VLOOKUP($G175,TAB!$J:$BB,MATCH($Z175,TAB!$1:$1,0)-8,FALSE),""),"NA")</f>
        <v>NA</v>
      </c>
      <c r="AE175" s="15" t="str">
        <f>IFERROR(VLOOKUP($G175,TAB!$J:$BB,MATCH($Z175,TAB!$1:$1,0)-7,FALSE),"")</f>
        <v/>
      </c>
      <c r="AF175" s="15" t="str">
        <f>IFERROR(VLOOKUP($G175,TAB!$J:$BB,MATCH($Z175,TAB!$1:$1,0)-6,FALSE),"")</f>
        <v/>
      </c>
      <c r="AG175" s="15" t="str">
        <f t="shared" si="77"/>
        <v/>
      </c>
      <c r="AH175" s="14" t="str">
        <f>IFERROR(VLOOKUP(AG175,INSTRUCTION!$I$1:$J$101,2),"")</f>
        <v/>
      </c>
      <c r="AI175" s="15" t="str">
        <f t="shared" si="99"/>
        <v/>
      </c>
      <c r="AJ175" s="15" t="str">
        <f>IF(C175=0,"",TAB!G175)</f>
        <v/>
      </c>
      <c r="AK175" s="15" t="str">
        <f>IFERROR(VLOOKUP(AJ175,INSTRUCTION!$D$2:$E$18,2,FALSE),"")</f>
        <v/>
      </c>
      <c r="AL175" s="15" t="str">
        <f t="shared" si="78"/>
        <v/>
      </c>
      <c r="AM175" s="15" t="str">
        <f>IFERROR(VLOOKUP($G175,TAB!$J:$BB,MATCH($AJ175,TAB!$1:$1,0)-9,FALSE),"")</f>
        <v/>
      </c>
      <c r="AN175" s="15" t="str">
        <f>IF(AM175="AB",IFERROR(VLOOKUP($G175,TAB!$J:$BB,MATCH($AJ175,TAB!$1:$1,0)-8,FALSE),""),"NA")</f>
        <v>NA</v>
      </c>
      <c r="AO175" s="15" t="str">
        <f>IFERROR(VLOOKUP($G175,TAB!$J:$BB,MATCH($AJ175,TAB!$1:$1,0)-7,FALSE),"")</f>
        <v/>
      </c>
      <c r="AP175" s="15" t="str">
        <f>IFERROR(VLOOKUP($G175,TAB!$J:$BB,MATCH($AJ175,TAB!$1:$1,0)-6,FALSE),"")</f>
        <v/>
      </c>
      <c r="AQ175" s="15" t="str">
        <f t="shared" si="79"/>
        <v/>
      </c>
      <c r="AR175" s="14" t="str">
        <f>IFERROR(VLOOKUP(AQ175,INSTRUCTION!$I$1:$J$101,2),"")</f>
        <v/>
      </c>
      <c r="AS175" s="15" t="str">
        <f t="shared" si="100"/>
        <v/>
      </c>
      <c r="AT175" s="15" t="str">
        <f>IF(C175=0,"",TAB!H175)</f>
        <v/>
      </c>
      <c r="AU175" s="15" t="str">
        <f>IFERROR(VLOOKUP(AT175,INSTRUCTION!$D$2:$E$18,2,FALSE),"")</f>
        <v/>
      </c>
      <c r="AV175" s="15" t="str">
        <f t="shared" si="80"/>
        <v/>
      </c>
      <c r="AW175" s="15" t="str">
        <f>IFERROR(VLOOKUP($G175,TAB!$J:$BB,MATCH($AT175,TAB!$1:$1,0)-9,FALSE),"")</f>
        <v/>
      </c>
      <c r="AX175" s="15" t="str">
        <f>IF(AW175="AB",IFERROR(VLOOKUP($G175,TAB!$J:$BB,MATCH($AT175,TAB!$1:$1,0)-8,FALSE),""),"NA")</f>
        <v>NA</v>
      </c>
      <c r="AY175" s="15" t="str">
        <f>IFERROR(VLOOKUP($G175,TAB!$J:$BB,MATCH($AT175,TAB!$1:$1,0)-7,FALSE),"")</f>
        <v/>
      </c>
      <c r="AZ175" s="15" t="str">
        <f>IFERROR(VLOOKUP($G175,TAB!$J:$BB,MATCH($AT175,TAB!$1:$1,0)-6,FALSE),"")</f>
        <v/>
      </c>
      <c r="BA175" s="15" t="str">
        <f t="shared" si="81"/>
        <v/>
      </c>
      <c r="BB175" s="14" t="str">
        <f>IFERROR(VLOOKUP(BA175,INSTRUCTION!$I$1:$J$101,2),"")</f>
        <v/>
      </c>
      <c r="BC175" s="15" t="str">
        <f t="shared" si="101"/>
        <v/>
      </c>
      <c r="BD175" s="15" t="str">
        <f>IF(C175=0,"",TAB!I175)</f>
        <v/>
      </c>
      <c r="BE175" s="15" t="str">
        <f>IFERROR(VLOOKUP(BD175,INSTRUCTION!$D$2:$E$18,2,FALSE),"")</f>
        <v/>
      </c>
      <c r="BF175" s="15" t="str">
        <f t="shared" si="82"/>
        <v/>
      </c>
      <c r="BG175" s="15" t="str">
        <f>IFERROR(VLOOKUP($G175,TAB!$J:$BB,MATCH($BD175,TAB!$1:$1,0)-9,FALSE),"")</f>
        <v/>
      </c>
      <c r="BH175" s="15" t="str">
        <f>IF(BG175="AB",IFERROR(VLOOKUP($G175,TAB!$J:$BB,MATCH($BD175,TAB!$1:$1,0)-8,FALSE),""),"NA")</f>
        <v>NA</v>
      </c>
      <c r="BI175" s="15" t="str">
        <f>IFERROR(VLOOKUP($G175,TAB!$J:$BB,MATCH($BD175,TAB!$1:$1,0)-7,FALSE),"")</f>
        <v/>
      </c>
      <c r="BJ175" s="15" t="str">
        <f>IFERROR(VLOOKUP($G175,TAB!$J:$BB,MATCH($BD175,TAB!$1:$1,0)-6,FALSE),"")</f>
        <v/>
      </c>
      <c r="BK175" s="15" t="str">
        <f t="shared" si="83"/>
        <v/>
      </c>
      <c r="BL175" s="14" t="str">
        <f>IFERROR(VLOOKUP(BK175,INSTRUCTION!$I$1:$J$101,2),"")</f>
        <v/>
      </c>
      <c r="BM175" s="15" t="str">
        <f t="shared" si="102"/>
        <v/>
      </c>
      <c r="BN175" s="15" t="str">
        <f t="shared" si="84"/>
        <v/>
      </c>
      <c r="BO175" s="15" t="str">
        <f>IFERROR(SUMPRODUCT(LARGE((J175,S175,AC175,AM175,AW175,BG175),{1,2,3,4,5})),"")</f>
        <v/>
      </c>
      <c r="BP175" s="15" t="str">
        <f>IFERROR(SUMPRODUCT(LARGE((K175,U175,AE175,AO175,AY175,BI175),{1,2,3,4,5})),"")</f>
        <v/>
      </c>
      <c r="BQ175" s="15" t="str">
        <f>IF(BP175=0,"N.A.",IFERROR(SUMPRODUCT(LARGE((N175,W175,AG175,AQ175,BA175,BK175),{1,2,3,4,5})),""))</f>
        <v/>
      </c>
      <c r="BR175" s="15" t="str">
        <f t="shared" si="85"/>
        <v/>
      </c>
      <c r="BS175" s="15" t="str">
        <f t="shared" si="86"/>
        <v/>
      </c>
      <c r="BT175" s="15" t="str">
        <f t="shared" si="87"/>
        <v>N.A.</v>
      </c>
      <c r="BU175" s="15" t="str">
        <f t="shared" si="88"/>
        <v>N.A.</v>
      </c>
      <c r="BV175" s="15" t="str">
        <f t="shared" si="89"/>
        <v>N.A.</v>
      </c>
      <c r="BW175" s="34" t="str">
        <f t="shared" si="90"/>
        <v>N.A.</v>
      </c>
      <c r="BX175" s="15" t="str">
        <f t="shared" si="91"/>
        <v>N.A.</v>
      </c>
      <c r="BY175" s="15" t="str">
        <f t="shared" si="92"/>
        <v>N.A.</v>
      </c>
      <c r="BZ175" s="15" t="str">
        <f t="shared" si="95"/>
        <v>FAILED</v>
      </c>
      <c r="CA175" s="20" t="str">
        <f t="shared" si="93"/>
        <v/>
      </c>
      <c r="CB175" s="16">
        <f t="shared" si="94"/>
        <v>0</v>
      </c>
    </row>
    <row r="176" spans="1:80" x14ac:dyDescent="0.3">
      <c r="A176" s="49">
        <v>174</v>
      </c>
      <c r="B176" s="15">
        <f>TAB!A176</f>
        <v>0</v>
      </c>
      <c r="C176" s="15">
        <f>TAB!B176</f>
        <v>0</v>
      </c>
      <c r="D176" s="14" t="str">
        <f>IF(C176=0,"",TAB!C176)</f>
        <v/>
      </c>
      <c r="E176" s="14" t="str">
        <f>IF(C176=0,"",TAB!D176)</f>
        <v/>
      </c>
      <c r="F176" s="36" t="str">
        <f>IF(C176=0,"",TAB!E176)</f>
        <v/>
      </c>
      <c r="G176" s="14" t="str">
        <f>IF(C176=0,"",TAB!J176)</f>
        <v/>
      </c>
      <c r="H176" s="15" t="str">
        <f t="shared" si="71"/>
        <v/>
      </c>
      <c r="I176" s="15" t="str">
        <f t="shared" si="96"/>
        <v/>
      </c>
      <c r="J176" s="15" t="str">
        <f>IFERROR(VLOOKUP($G176,TAB!$J:$BB,2,FALSE),"")</f>
        <v/>
      </c>
      <c r="K176" s="15" t="str">
        <f>IF(J176="AB",IFERROR(VLOOKUP($G176,TAB!$J:$BB,3,FALSE),""),"NA")</f>
        <v>NA</v>
      </c>
      <c r="L176" s="15" t="str">
        <f>IFERROR(VLOOKUP($G176,TAB!$J:$BB,4,FALSE),"")</f>
        <v/>
      </c>
      <c r="M176" s="15" t="str">
        <f>IFERROR(VLOOKUP($G176,TAB!$J:$BB,5,FALSE),"")</f>
        <v/>
      </c>
      <c r="N176" s="15" t="str">
        <f t="shared" si="72"/>
        <v/>
      </c>
      <c r="O176" s="14" t="str">
        <f>IFERROR(VLOOKUP(N176,INSTRUCTION!$I$1:$J$101,2),"")</f>
        <v/>
      </c>
      <c r="P176" s="15" t="str">
        <f t="shared" si="97"/>
        <v/>
      </c>
      <c r="Q176" s="15" t="str">
        <f t="shared" si="73"/>
        <v/>
      </c>
      <c r="R176" s="15" t="str">
        <f t="shared" si="74"/>
        <v/>
      </c>
      <c r="S176" s="15" t="str">
        <f>IFERROR(VLOOKUP($G176,TAB!$J:$BB,6,FALSE),"")</f>
        <v/>
      </c>
      <c r="T176" s="15" t="str">
        <f>IF(S176="AB",IFERROR(VLOOKUP($G176,TAB!$J:$BB,7,FALSE),""),"NA")</f>
        <v>NA</v>
      </c>
      <c r="U176" s="15" t="str">
        <f>IFERROR(VLOOKUP($G176,TAB!$J:$BB,8,FALSE),"")</f>
        <v/>
      </c>
      <c r="V176" s="15" t="str">
        <f>IFERROR(VLOOKUP($G176,TAB!$J:$BB,9,FALSE),"")</f>
        <v/>
      </c>
      <c r="W176" s="15" t="str">
        <f t="shared" si="75"/>
        <v/>
      </c>
      <c r="X176" s="14" t="str">
        <f>IFERROR(VLOOKUP(W176,INSTRUCTION!$I$1:$J$101,2),"")</f>
        <v/>
      </c>
      <c r="Y176" s="15" t="str">
        <f t="shared" si="98"/>
        <v/>
      </c>
      <c r="Z176" s="14" t="str">
        <f>IF(C176=0,"",TAB!F176)</f>
        <v/>
      </c>
      <c r="AA176" s="15" t="str">
        <f>IFERROR(VLOOKUP(Z176,INSTRUCTION!$D$2:$E$18,2,FALSE),"")</f>
        <v/>
      </c>
      <c r="AB176" s="15" t="str">
        <f t="shared" si="76"/>
        <v/>
      </c>
      <c r="AC176" s="15" t="str">
        <f>IFERROR(VLOOKUP($G176,TAB!$J:$BB,MATCH($Z176,TAB!$1:$1,0)-9,FALSE),"")</f>
        <v/>
      </c>
      <c r="AD176" s="15" t="str">
        <f>IF(AC176="AB",IFERROR(VLOOKUP($G176,TAB!$J:$BB,MATCH($Z176,TAB!$1:$1,0)-8,FALSE),""),"NA")</f>
        <v>NA</v>
      </c>
      <c r="AE176" s="15" t="str">
        <f>IFERROR(VLOOKUP($G176,TAB!$J:$BB,MATCH($Z176,TAB!$1:$1,0)-7,FALSE),"")</f>
        <v/>
      </c>
      <c r="AF176" s="15" t="str">
        <f>IFERROR(VLOOKUP($G176,TAB!$J:$BB,MATCH($Z176,TAB!$1:$1,0)-6,FALSE),"")</f>
        <v/>
      </c>
      <c r="AG176" s="15" t="str">
        <f t="shared" si="77"/>
        <v/>
      </c>
      <c r="AH176" s="14" t="str">
        <f>IFERROR(VLOOKUP(AG176,INSTRUCTION!$I$1:$J$101,2),"")</f>
        <v/>
      </c>
      <c r="AI176" s="15" t="str">
        <f t="shared" si="99"/>
        <v/>
      </c>
      <c r="AJ176" s="15" t="str">
        <f>IF(C176=0,"",TAB!G176)</f>
        <v/>
      </c>
      <c r="AK176" s="15" t="str">
        <f>IFERROR(VLOOKUP(AJ176,INSTRUCTION!$D$2:$E$18,2,FALSE),"")</f>
        <v/>
      </c>
      <c r="AL176" s="15" t="str">
        <f t="shared" si="78"/>
        <v/>
      </c>
      <c r="AM176" s="15" t="str">
        <f>IFERROR(VLOOKUP($G176,TAB!$J:$BB,MATCH($AJ176,TAB!$1:$1,0)-9,FALSE),"")</f>
        <v/>
      </c>
      <c r="AN176" s="15" t="str">
        <f>IF(AM176="AB",IFERROR(VLOOKUP($G176,TAB!$J:$BB,MATCH($AJ176,TAB!$1:$1,0)-8,FALSE),""),"NA")</f>
        <v>NA</v>
      </c>
      <c r="AO176" s="15" t="str">
        <f>IFERROR(VLOOKUP($G176,TAB!$J:$BB,MATCH($AJ176,TAB!$1:$1,0)-7,FALSE),"")</f>
        <v/>
      </c>
      <c r="AP176" s="15" t="str">
        <f>IFERROR(VLOOKUP($G176,TAB!$J:$BB,MATCH($AJ176,TAB!$1:$1,0)-6,FALSE),"")</f>
        <v/>
      </c>
      <c r="AQ176" s="15" t="str">
        <f t="shared" si="79"/>
        <v/>
      </c>
      <c r="AR176" s="14" t="str">
        <f>IFERROR(VLOOKUP(AQ176,INSTRUCTION!$I$1:$J$101,2),"")</f>
        <v/>
      </c>
      <c r="AS176" s="15" t="str">
        <f t="shared" si="100"/>
        <v/>
      </c>
      <c r="AT176" s="15" t="str">
        <f>IF(C176=0,"",TAB!H176)</f>
        <v/>
      </c>
      <c r="AU176" s="15" t="str">
        <f>IFERROR(VLOOKUP(AT176,INSTRUCTION!$D$2:$E$18,2,FALSE),"")</f>
        <v/>
      </c>
      <c r="AV176" s="15" t="str">
        <f t="shared" si="80"/>
        <v/>
      </c>
      <c r="AW176" s="15" t="str">
        <f>IFERROR(VLOOKUP($G176,TAB!$J:$BB,MATCH($AT176,TAB!$1:$1,0)-9,FALSE),"")</f>
        <v/>
      </c>
      <c r="AX176" s="15" t="str">
        <f>IF(AW176="AB",IFERROR(VLOOKUP($G176,TAB!$J:$BB,MATCH($AT176,TAB!$1:$1,0)-8,FALSE),""),"NA")</f>
        <v>NA</v>
      </c>
      <c r="AY176" s="15" t="str">
        <f>IFERROR(VLOOKUP($G176,TAB!$J:$BB,MATCH($AT176,TAB!$1:$1,0)-7,FALSE),"")</f>
        <v/>
      </c>
      <c r="AZ176" s="15" t="str">
        <f>IFERROR(VLOOKUP($G176,TAB!$J:$BB,MATCH($AT176,TAB!$1:$1,0)-6,FALSE),"")</f>
        <v/>
      </c>
      <c r="BA176" s="15" t="str">
        <f t="shared" si="81"/>
        <v/>
      </c>
      <c r="BB176" s="14" t="str">
        <f>IFERROR(VLOOKUP(BA176,INSTRUCTION!$I$1:$J$101,2),"")</f>
        <v/>
      </c>
      <c r="BC176" s="15" t="str">
        <f t="shared" si="101"/>
        <v/>
      </c>
      <c r="BD176" s="15" t="str">
        <f>IF(C176=0,"",TAB!I176)</f>
        <v/>
      </c>
      <c r="BE176" s="15" t="str">
        <f>IFERROR(VLOOKUP(BD176,INSTRUCTION!$D$2:$E$18,2,FALSE),"")</f>
        <v/>
      </c>
      <c r="BF176" s="15" t="str">
        <f t="shared" si="82"/>
        <v/>
      </c>
      <c r="BG176" s="15" t="str">
        <f>IFERROR(VLOOKUP($G176,TAB!$J:$BB,MATCH($BD176,TAB!$1:$1,0)-9,FALSE),"")</f>
        <v/>
      </c>
      <c r="BH176" s="15" t="str">
        <f>IF(BG176="AB",IFERROR(VLOOKUP($G176,TAB!$J:$BB,MATCH($BD176,TAB!$1:$1,0)-8,FALSE),""),"NA")</f>
        <v>NA</v>
      </c>
      <c r="BI176" s="15" t="str">
        <f>IFERROR(VLOOKUP($G176,TAB!$J:$BB,MATCH($BD176,TAB!$1:$1,0)-7,FALSE),"")</f>
        <v/>
      </c>
      <c r="BJ176" s="15" t="str">
        <f>IFERROR(VLOOKUP($G176,TAB!$J:$BB,MATCH($BD176,TAB!$1:$1,0)-6,FALSE),"")</f>
        <v/>
      </c>
      <c r="BK176" s="15" t="str">
        <f t="shared" si="83"/>
        <v/>
      </c>
      <c r="BL176" s="14" t="str">
        <f>IFERROR(VLOOKUP(BK176,INSTRUCTION!$I$1:$J$101,2),"")</f>
        <v/>
      </c>
      <c r="BM176" s="15" t="str">
        <f t="shared" si="102"/>
        <v/>
      </c>
      <c r="BN176" s="15" t="str">
        <f t="shared" si="84"/>
        <v/>
      </c>
      <c r="BO176" s="15" t="str">
        <f>IFERROR(SUMPRODUCT(LARGE((J176,S176,AC176,AM176,AW176,BG176),{1,2,3,4,5})),"")</f>
        <v/>
      </c>
      <c r="BP176" s="15" t="str">
        <f>IFERROR(SUMPRODUCT(LARGE((K176,U176,AE176,AO176,AY176,BI176),{1,2,3,4,5})),"")</f>
        <v/>
      </c>
      <c r="BQ176" s="15" t="str">
        <f>IF(BP176=0,"N.A.",IFERROR(SUMPRODUCT(LARGE((N176,W176,AG176,AQ176,BA176,BK176),{1,2,3,4,5})),""))</f>
        <v/>
      </c>
      <c r="BR176" s="15" t="str">
        <f t="shared" si="85"/>
        <v/>
      </c>
      <c r="BS176" s="15" t="str">
        <f t="shared" si="86"/>
        <v/>
      </c>
      <c r="BT176" s="15" t="str">
        <f t="shared" si="87"/>
        <v>N.A.</v>
      </c>
      <c r="BU176" s="15" t="str">
        <f t="shared" si="88"/>
        <v>N.A.</v>
      </c>
      <c r="BV176" s="15" t="str">
        <f t="shared" si="89"/>
        <v>N.A.</v>
      </c>
      <c r="BW176" s="34" t="str">
        <f t="shared" si="90"/>
        <v>N.A.</v>
      </c>
      <c r="BX176" s="15" t="str">
        <f t="shared" si="91"/>
        <v>N.A.</v>
      </c>
      <c r="BY176" s="15" t="str">
        <f t="shared" si="92"/>
        <v>N.A.</v>
      </c>
      <c r="BZ176" s="15" t="str">
        <f t="shared" si="95"/>
        <v>FAILED</v>
      </c>
      <c r="CA176" s="20" t="str">
        <f t="shared" si="93"/>
        <v/>
      </c>
      <c r="CB176" s="16">
        <f t="shared" si="94"/>
        <v>0</v>
      </c>
    </row>
    <row r="177" spans="1:80" x14ac:dyDescent="0.3">
      <c r="A177" s="49">
        <v>175</v>
      </c>
      <c r="B177" s="15">
        <f>TAB!A177</f>
        <v>0</v>
      </c>
      <c r="C177" s="15">
        <f>TAB!B177</f>
        <v>0</v>
      </c>
      <c r="D177" s="14" t="str">
        <f>IF(C177=0,"",TAB!C177)</f>
        <v/>
      </c>
      <c r="E177" s="14" t="str">
        <f>IF(C177=0,"",TAB!D177)</f>
        <v/>
      </c>
      <c r="F177" s="36" t="str">
        <f>IF(C177=0,"",TAB!E177)</f>
        <v/>
      </c>
      <c r="G177" s="14" t="str">
        <f>IF(C177=0,"",TAB!J177)</f>
        <v/>
      </c>
      <c r="H177" s="15" t="str">
        <f t="shared" si="71"/>
        <v/>
      </c>
      <c r="I177" s="15" t="str">
        <f t="shared" si="96"/>
        <v/>
      </c>
      <c r="J177" s="15" t="str">
        <f>IFERROR(VLOOKUP($G177,TAB!$J:$BB,2,FALSE),"")</f>
        <v/>
      </c>
      <c r="K177" s="15" t="str">
        <f>IF(J177="AB",IFERROR(VLOOKUP($G177,TAB!$J:$BB,3,FALSE),""),"NA")</f>
        <v>NA</v>
      </c>
      <c r="L177" s="15" t="str">
        <f>IFERROR(VLOOKUP($G177,TAB!$J:$BB,4,FALSE),"")</f>
        <v/>
      </c>
      <c r="M177" s="15" t="str">
        <f>IFERROR(VLOOKUP($G177,TAB!$J:$BB,5,FALSE),"")</f>
        <v/>
      </c>
      <c r="N177" s="15" t="str">
        <f t="shared" si="72"/>
        <v/>
      </c>
      <c r="O177" s="14" t="str">
        <f>IFERROR(VLOOKUP(N177,INSTRUCTION!$I$1:$J$101,2),"")</f>
        <v/>
      </c>
      <c r="P177" s="15" t="str">
        <f t="shared" si="97"/>
        <v/>
      </c>
      <c r="Q177" s="15" t="str">
        <f t="shared" si="73"/>
        <v/>
      </c>
      <c r="R177" s="15" t="str">
        <f t="shared" si="74"/>
        <v/>
      </c>
      <c r="S177" s="15" t="str">
        <f>IFERROR(VLOOKUP($G177,TAB!$J:$BB,6,FALSE),"")</f>
        <v/>
      </c>
      <c r="T177" s="15" t="str">
        <f>IF(S177="AB",IFERROR(VLOOKUP($G177,TAB!$J:$BB,7,FALSE),""),"NA")</f>
        <v>NA</v>
      </c>
      <c r="U177" s="15" t="str">
        <f>IFERROR(VLOOKUP($G177,TAB!$J:$BB,8,FALSE),"")</f>
        <v/>
      </c>
      <c r="V177" s="15" t="str">
        <f>IFERROR(VLOOKUP($G177,TAB!$J:$BB,9,FALSE),"")</f>
        <v/>
      </c>
      <c r="W177" s="15" t="str">
        <f t="shared" si="75"/>
        <v/>
      </c>
      <c r="X177" s="14" t="str">
        <f>IFERROR(VLOOKUP(W177,INSTRUCTION!$I$1:$J$101,2),"")</f>
        <v/>
      </c>
      <c r="Y177" s="15" t="str">
        <f t="shared" si="98"/>
        <v/>
      </c>
      <c r="Z177" s="14" t="str">
        <f>IF(C177=0,"",TAB!F177)</f>
        <v/>
      </c>
      <c r="AA177" s="15" t="str">
        <f>IFERROR(VLOOKUP(Z177,INSTRUCTION!$D$2:$E$18,2,FALSE),"")</f>
        <v/>
      </c>
      <c r="AB177" s="15" t="str">
        <f t="shared" si="76"/>
        <v/>
      </c>
      <c r="AC177" s="15" t="str">
        <f>IFERROR(VLOOKUP($G177,TAB!$J:$BB,MATCH($Z177,TAB!$1:$1,0)-9,FALSE),"")</f>
        <v/>
      </c>
      <c r="AD177" s="15" t="str">
        <f>IF(AC177="AB",IFERROR(VLOOKUP($G177,TAB!$J:$BB,MATCH($Z177,TAB!$1:$1,0)-8,FALSE),""),"NA")</f>
        <v>NA</v>
      </c>
      <c r="AE177" s="15" t="str">
        <f>IFERROR(VLOOKUP($G177,TAB!$J:$BB,MATCH($Z177,TAB!$1:$1,0)-7,FALSE),"")</f>
        <v/>
      </c>
      <c r="AF177" s="15" t="str">
        <f>IFERROR(VLOOKUP($G177,TAB!$J:$BB,MATCH($Z177,TAB!$1:$1,0)-6,FALSE),"")</f>
        <v/>
      </c>
      <c r="AG177" s="15" t="str">
        <f t="shared" si="77"/>
        <v/>
      </c>
      <c r="AH177" s="14" t="str">
        <f>IFERROR(VLOOKUP(AG177,INSTRUCTION!$I$1:$J$101,2),"")</f>
        <v/>
      </c>
      <c r="AI177" s="15" t="str">
        <f t="shared" si="99"/>
        <v/>
      </c>
      <c r="AJ177" s="15" t="str">
        <f>IF(C177=0,"",TAB!G177)</f>
        <v/>
      </c>
      <c r="AK177" s="15" t="str">
        <f>IFERROR(VLOOKUP(AJ177,INSTRUCTION!$D$2:$E$18,2,FALSE),"")</f>
        <v/>
      </c>
      <c r="AL177" s="15" t="str">
        <f t="shared" si="78"/>
        <v/>
      </c>
      <c r="AM177" s="15" t="str">
        <f>IFERROR(VLOOKUP($G177,TAB!$J:$BB,MATCH($AJ177,TAB!$1:$1,0)-9,FALSE),"")</f>
        <v/>
      </c>
      <c r="AN177" s="15" t="str">
        <f>IF(AM177="AB",IFERROR(VLOOKUP($G177,TAB!$J:$BB,MATCH($AJ177,TAB!$1:$1,0)-8,FALSE),""),"NA")</f>
        <v>NA</v>
      </c>
      <c r="AO177" s="15" t="str">
        <f>IFERROR(VLOOKUP($G177,TAB!$J:$BB,MATCH($AJ177,TAB!$1:$1,0)-7,FALSE),"")</f>
        <v/>
      </c>
      <c r="AP177" s="15" t="str">
        <f>IFERROR(VLOOKUP($G177,TAB!$J:$BB,MATCH($AJ177,TAB!$1:$1,0)-6,FALSE),"")</f>
        <v/>
      </c>
      <c r="AQ177" s="15" t="str">
        <f t="shared" si="79"/>
        <v/>
      </c>
      <c r="AR177" s="14" t="str">
        <f>IFERROR(VLOOKUP(AQ177,INSTRUCTION!$I$1:$J$101,2),"")</f>
        <v/>
      </c>
      <c r="AS177" s="15" t="str">
        <f t="shared" si="100"/>
        <v/>
      </c>
      <c r="AT177" s="15" t="str">
        <f>IF(C177=0,"",TAB!H177)</f>
        <v/>
      </c>
      <c r="AU177" s="15" t="str">
        <f>IFERROR(VLOOKUP(AT177,INSTRUCTION!$D$2:$E$18,2,FALSE),"")</f>
        <v/>
      </c>
      <c r="AV177" s="15" t="str">
        <f t="shared" si="80"/>
        <v/>
      </c>
      <c r="AW177" s="15" t="str">
        <f>IFERROR(VLOOKUP($G177,TAB!$J:$BB,MATCH($AT177,TAB!$1:$1,0)-9,FALSE),"")</f>
        <v/>
      </c>
      <c r="AX177" s="15" t="str">
        <f>IF(AW177="AB",IFERROR(VLOOKUP($G177,TAB!$J:$BB,MATCH($AT177,TAB!$1:$1,0)-8,FALSE),""),"NA")</f>
        <v>NA</v>
      </c>
      <c r="AY177" s="15" t="str">
        <f>IFERROR(VLOOKUP($G177,TAB!$J:$BB,MATCH($AT177,TAB!$1:$1,0)-7,FALSE),"")</f>
        <v/>
      </c>
      <c r="AZ177" s="15" t="str">
        <f>IFERROR(VLOOKUP($G177,TAB!$J:$BB,MATCH($AT177,TAB!$1:$1,0)-6,FALSE),"")</f>
        <v/>
      </c>
      <c r="BA177" s="15" t="str">
        <f t="shared" si="81"/>
        <v/>
      </c>
      <c r="BB177" s="14" t="str">
        <f>IFERROR(VLOOKUP(BA177,INSTRUCTION!$I$1:$J$101,2),"")</f>
        <v/>
      </c>
      <c r="BC177" s="15" t="str">
        <f t="shared" si="101"/>
        <v/>
      </c>
      <c r="BD177" s="15" t="str">
        <f>IF(C177=0,"",TAB!I177)</f>
        <v/>
      </c>
      <c r="BE177" s="15" t="str">
        <f>IFERROR(VLOOKUP(BD177,INSTRUCTION!$D$2:$E$18,2,FALSE),"")</f>
        <v/>
      </c>
      <c r="BF177" s="15" t="str">
        <f t="shared" si="82"/>
        <v/>
      </c>
      <c r="BG177" s="15" t="str">
        <f>IFERROR(VLOOKUP($G177,TAB!$J:$BB,MATCH($BD177,TAB!$1:$1,0)-9,FALSE),"")</f>
        <v/>
      </c>
      <c r="BH177" s="15" t="str">
        <f>IF(BG177="AB",IFERROR(VLOOKUP($G177,TAB!$J:$BB,MATCH($BD177,TAB!$1:$1,0)-8,FALSE),""),"NA")</f>
        <v>NA</v>
      </c>
      <c r="BI177" s="15" t="str">
        <f>IFERROR(VLOOKUP($G177,TAB!$J:$BB,MATCH($BD177,TAB!$1:$1,0)-7,FALSE),"")</f>
        <v/>
      </c>
      <c r="BJ177" s="15" t="str">
        <f>IFERROR(VLOOKUP($G177,TAB!$J:$BB,MATCH($BD177,TAB!$1:$1,0)-6,FALSE),"")</f>
        <v/>
      </c>
      <c r="BK177" s="15" t="str">
        <f t="shared" si="83"/>
        <v/>
      </c>
      <c r="BL177" s="14" t="str">
        <f>IFERROR(VLOOKUP(BK177,INSTRUCTION!$I$1:$J$101,2),"")</f>
        <v/>
      </c>
      <c r="BM177" s="15" t="str">
        <f t="shared" si="102"/>
        <v/>
      </c>
      <c r="BN177" s="15" t="str">
        <f t="shared" si="84"/>
        <v/>
      </c>
      <c r="BO177" s="15" t="str">
        <f>IFERROR(SUMPRODUCT(LARGE((J177,S177,AC177,AM177,AW177,BG177),{1,2,3,4,5})),"")</f>
        <v/>
      </c>
      <c r="BP177" s="15" t="str">
        <f>IFERROR(SUMPRODUCT(LARGE((K177,U177,AE177,AO177,AY177,BI177),{1,2,3,4,5})),"")</f>
        <v/>
      </c>
      <c r="BQ177" s="15" t="str">
        <f>IF(BP177=0,"N.A.",IFERROR(SUMPRODUCT(LARGE((N177,W177,AG177,AQ177,BA177,BK177),{1,2,3,4,5})),""))</f>
        <v/>
      </c>
      <c r="BR177" s="15" t="str">
        <f t="shared" si="85"/>
        <v/>
      </c>
      <c r="BS177" s="15" t="str">
        <f t="shared" si="86"/>
        <v/>
      </c>
      <c r="BT177" s="15" t="str">
        <f t="shared" si="87"/>
        <v>N.A.</v>
      </c>
      <c r="BU177" s="15" t="str">
        <f t="shared" si="88"/>
        <v>N.A.</v>
      </c>
      <c r="BV177" s="15" t="str">
        <f t="shared" si="89"/>
        <v>N.A.</v>
      </c>
      <c r="BW177" s="34" t="str">
        <f t="shared" si="90"/>
        <v>N.A.</v>
      </c>
      <c r="BX177" s="15" t="str">
        <f t="shared" si="91"/>
        <v>N.A.</v>
      </c>
      <c r="BY177" s="15" t="str">
        <f t="shared" si="92"/>
        <v>N.A.</v>
      </c>
      <c r="BZ177" s="15" t="str">
        <f t="shared" si="95"/>
        <v>FAILED</v>
      </c>
      <c r="CA177" s="20" t="str">
        <f t="shared" si="93"/>
        <v/>
      </c>
      <c r="CB177" s="16">
        <f t="shared" si="94"/>
        <v>0</v>
      </c>
    </row>
    <row r="178" spans="1:80" x14ac:dyDescent="0.3">
      <c r="A178" s="49">
        <v>176</v>
      </c>
      <c r="B178" s="15">
        <f>TAB!A178</f>
        <v>0</v>
      </c>
      <c r="C178" s="15">
        <f>TAB!B178</f>
        <v>0</v>
      </c>
      <c r="D178" s="14" t="str">
        <f>IF(C178=0,"",TAB!C178)</f>
        <v/>
      </c>
      <c r="E178" s="14" t="str">
        <f>IF(C178=0,"",TAB!D178)</f>
        <v/>
      </c>
      <c r="F178" s="36" t="str">
        <f>IF(C178=0,"",TAB!E178)</f>
        <v/>
      </c>
      <c r="G178" s="14" t="str">
        <f>IF(C178=0,"",TAB!J178)</f>
        <v/>
      </c>
      <c r="H178" s="15" t="str">
        <f t="shared" si="71"/>
        <v/>
      </c>
      <c r="I178" s="15" t="str">
        <f t="shared" si="96"/>
        <v/>
      </c>
      <c r="J178" s="15" t="str">
        <f>IFERROR(VLOOKUP($G178,TAB!$J:$BB,2,FALSE),"")</f>
        <v/>
      </c>
      <c r="K178" s="15" t="str">
        <f>IF(J178="AB",IFERROR(VLOOKUP($G178,TAB!$J:$BB,3,FALSE),""),"NA")</f>
        <v>NA</v>
      </c>
      <c r="L178" s="15" t="str">
        <f>IFERROR(VLOOKUP($G178,TAB!$J:$BB,4,FALSE),"")</f>
        <v/>
      </c>
      <c r="M178" s="15" t="str">
        <f>IFERROR(VLOOKUP($G178,TAB!$J:$BB,5,FALSE),"")</f>
        <v/>
      </c>
      <c r="N178" s="15" t="str">
        <f t="shared" si="72"/>
        <v/>
      </c>
      <c r="O178" s="14" t="str">
        <f>IFERROR(VLOOKUP(N178,INSTRUCTION!$I$1:$J$101,2),"")</f>
        <v/>
      </c>
      <c r="P178" s="15" t="str">
        <f t="shared" si="97"/>
        <v/>
      </c>
      <c r="Q178" s="15" t="str">
        <f t="shared" si="73"/>
        <v/>
      </c>
      <c r="R178" s="15" t="str">
        <f t="shared" si="74"/>
        <v/>
      </c>
      <c r="S178" s="15" t="str">
        <f>IFERROR(VLOOKUP($G178,TAB!$J:$BB,6,FALSE),"")</f>
        <v/>
      </c>
      <c r="T178" s="15" t="str">
        <f>IF(S178="AB",IFERROR(VLOOKUP($G178,TAB!$J:$BB,7,FALSE),""),"NA")</f>
        <v>NA</v>
      </c>
      <c r="U178" s="15" t="str">
        <f>IFERROR(VLOOKUP($G178,TAB!$J:$BB,8,FALSE),"")</f>
        <v/>
      </c>
      <c r="V178" s="15" t="str">
        <f>IFERROR(VLOOKUP($G178,TAB!$J:$BB,9,FALSE),"")</f>
        <v/>
      </c>
      <c r="W178" s="15" t="str">
        <f t="shared" si="75"/>
        <v/>
      </c>
      <c r="X178" s="14" t="str">
        <f>IFERROR(VLOOKUP(W178,INSTRUCTION!$I$1:$J$101,2),"")</f>
        <v/>
      </c>
      <c r="Y178" s="15" t="str">
        <f t="shared" si="98"/>
        <v/>
      </c>
      <c r="Z178" s="14" t="str">
        <f>IF(C178=0,"",TAB!F178)</f>
        <v/>
      </c>
      <c r="AA178" s="15" t="str">
        <f>IFERROR(VLOOKUP(Z178,INSTRUCTION!$D$2:$E$18,2,FALSE),"")</f>
        <v/>
      </c>
      <c r="AB178" s="15" t="str">
        <f t="shared" si="76"/>
        <v/>
      </c>
      <c r="AC178" s="15" t="str">
        <f>IFERROR(VLOOKUP($G178,TAB!$J:$BB,MATCH($Z178,TAB!$1:$1,0)-9,FALSE),"")</f>
        <v/>
      </c>
      <c r="AD178" s="15" t="str">
        <f>IF(AC178="AB",IFERROR(VLOOKUP($G178,TAB!$J:$BB,MATCH($Z178,TAB!$1:$1,0)-8,FALSE),""),"NA")</f>
        <v>NA</v>
      </c>
      <c r="AE178" s="15" t="str">
        <f>IFERROR(VLOOKUP($G178,TAB!$J:$BB,MATCH($Z178,TAB!$1:$1,0)-7,FALSE),"")</f>
        <v/>
      </c>
      <c r="AF178" s="15" t="str">
        <f>IFERROR(VLOOKUP($G178,TAB!$J:$BB,MATCH($Z178,TAB!$1:$1,0)-6,FALSE),"")</f>
        <v/>
      </c>
      <c r="AG178" s="15" t="str">
        <f t="shared" si="77"/>
        <v/>
      </c>
      <c r="AH178" s="14" t="str">
        <f>IFERROR(VLOOKUP(AG178,INSTRUCTION!$I$1:$J$101,2),"")</f>
        <v/>
      </c>
      <c r="AI178" s="15" t="str">
        <f t="shared" si="99"/>
        <v/>
      </c>
      <c r="AJ178" s="15" t="str">
        <f>IF(C178=0,"",TAB!G178)</f>
        <v/>
      </c>
      <c r="AK178" s="15" t="str">
        <f>IFERROR(VLOOKUP(AJ178,INSTRUCTION!$D$2:$E$18,2,FALSE),"")</f>
        <v/>
      </c>
      <c r="AL178" s="15" t="str">
        <f t="shared" si="78"/>
        <v/>
      </c>
      <c r="AM178" s="15" t="str">
        <f>IFERROR(VLOOKUP($G178,TAB!$J:$BB,MATCH($AJ178,TAB!$1:$1,0)-9,FALSE),"")</f>
        <v/>
      </c>
      <c r="AN178" s="15" t="str">
        <f>IF(AM178="AB",IFERROR(VLOOKUP($G178,TAB!$J:$BB,MATCH($AJ178,TAB!$1:$1,0)-8,FALSE),""),"NA")</f>
        <v>NA</v>
      </c>
      <c r="AO178" s="15" t="str">
        <f>IFERROR(VLOOKUP($G178,TAB!$J:$BB,MATCH($AJ178,TAB!$1:$1,0)-7,FALSE),"")</f>
        <v/>
      </c>
      <c r="AP178" s="15" t="str">
        <f>IFERROR(VLOOKUP($G178,TAB!$J:$BB,MATCH($AJ178,TAB!$1:$1,0)-6,FALSE),"")</f>
        <v/>
      </c>
      <c r="AQ178" s="15" t="str">
        <f t="shared" si="79"/>
        <v/>
      </c>
      <c r="AR178" s="14" t="str">
        <f>IFERROR(VLOOKUP(AQ178,INSTRUCTION!$I$1:$J$101,2),"")</f>
        <v/>
      </c>
      <c r="AS178" s="15" t="str">
        <f t="shared" si="100"/>
        <v/>
      </c>
      <c r="AT178" s="15" t="str">
        <f>IF(C178=0,"",TAB!H178)</f>
        <v/>
      </c>
      <c r="AU178" s="15" t="str">
        <f>IFERROR(VLOOKUP(AT178,INSTRUCTION!$D$2:$E$18,2,FALSE),"")</f>
        <v/>
      </c>
      <c r="AV178" s="15" t="str">
        <f t="shared" si="80"/>
        <v/>
      </c>
      <c r="AW178" s="15" t="str">
        <f>IFERROR(VLOOKUP($G178,TAB!$J:$BB,MATCH($AT178,TAB!$1:$1,0)-9,FALSE),"")</f>
        <v/>
      </c>
      <c r="AX178" s="15" t="str">
        <f>IF(AW178="AB",IFERROR(VLOOKUP($G178,TAB!$J:$BB,MATCH($AT178,TAB!$1:$1,0)-8,FALSE),""),"NA")</f>
        <v>NA</v>
      </c>
      <c r="AY178" s="15" t="str">
        <f>IFERROR(VLOOKUP($G178,TAB!$J:$BB,MATCH($AT178,TAB!$1:$1,0)-7,FALSE),"")</f>
        <v/>
      </c>
      <c r="AZ178" s="15" t="str">
        <f>IFERROR(VLOOKUP($G178,TAB!$J:$BB,MATCH($AT178,TAB!$1:$1,0)-6,FALSE),"")</f>
        <v/>
      </c>
      <c r="BA178" s="15" t="str">
        <f t="shared" si="81"/>
        <v/>
      </c>
      <c r="BB178" s="14" t="str">
        <f>IFERROR(VLOOKUP(BA178,INSTRUCTION!$I$1:$J$101,2),"")</f>
        <v/>
      </c>
      <c r="BC178" s="15" t="str">
        <f t="shared" si="101"/>
        <v/>
      </c>
      <c r="BD178" s="15" t="str">
        <f>IF(C178=0,"",TAB!I178)</f>
        <v/>
      </c>
      <c r="BE178" s="15" t="str">
        <f>IFERROR(VLOOKUP(BD178,INSTRUCTION!$D$2:$E$18,2,FALSE),"")</f>
        <v/>
      </c>
      <c r="BF178" s="15" t="str">
        <f t="shared" si="82"/>
        <v/>
      </c>
      <c r="BG178" s="15" t="str">
        <f>IFERROR(VLOOKUP($G178,TAB!$J:$BB,MATCH($BD178,TAB!$1:$1,0)-9,FALSE),"")</f>
        <v/>
      </c>
      <c r="BH178" s="15" t="str">
        <f>IF(BG178="AB",IFERROR(VLOOKUP($G178,TAB!$J:$BB,MATCH($BD178,TAB!$1:$1,0)-8,FALSE),""),"NA")</f>
        <v>NA</v>
      </c>
      <c r="BI178" s="15" t="str">
        <f>IFERROR(VLOOKUP($G178,TAB!$J:$BB,MATCH($BD178,TAB!$1:$1,0)-7,FALSE),"")</f>
        <v/>
      </c>
      <c r="BJ178" s="15" t="str">
        <f>IFERROR(VLOOKUP($G178,TAB!$J:$BB,MATCH($BD178,TAB!$1:$1,0)-6,FALSE),"")</f>
        <v/>
      </c>
      <c r="BK178" s="15" t="str">
        <f t="shared" si="83"/>
        <v/>
      </c>
      <c r="BL178" s="14" t="str">
        <f>IFERROR(VLOOKUP(BK178,INSTRUCTION!$I$1:$J$101,2),"")</f>
        <v/>
      </c>
      <c r="BM178" s="15" t="str">
        <f t="shared" si="102"/>
        <v/>
      </c>
      <c r="BN178" s="15" t="str">
        <f t="shared" si="84"/>
        <v/>
      </c>
      <c r="BO178" s="15" t="str">
        <f>IFERROR(SUMPRODUCT(LARGE((J178,S178,AC178,AM178,AW178,BG178),{1,2,3,4,5})),"")</f>
        <v/>
      </c>
      <c r="BP178" s="15" t="str">
        <f>IFERROR(SUMPRODUCT(LARGE((K178,U178,AE178,AO178,AY178,BI178),{1,2,3,4,5})),"")</f>
        <v/>
      </c>
      <c r="BQ178" s="15" t="str">
        <f>IF(BP178=0,"N.A.",IFERROR(SUMPRODUCT(LARGE((N178,W178,AG178,AQ178,BA178,BK178),{1,2,3,4,5})),""))</f>
        <v/>
      </c>
      <c r="BR178" s="15" t="str">
        <f t="shared" si="85"/>
        <v/>
      </c>
      <c r="BS178" s="15" t="str">
        <f t="shared" si="86"/>
        <v/>
      </c>
      <c r="BT178" s="15" t="str">
        <f t="shared" si="87"/>
        <v>N.A.</v>
      </c>
      <c r="BU178" s="15" t="str">
        <f t="shared" si="88"/>
        <v>N.A.</v>
      </c>
      <c r="BV178" s="15" t="str">
        <f t="shared" si="89"/>
        <v>N.A.</v>
      </c>
      <c r="BW178" s="34" t="str">
        <f t="shared" si="90"/>
        <v>N.A.</v>
      </c>
      <c r="BX178" s="15" t="str">
        <f t="shared" si="91"/>
        <v>N.A.</v>
      </c>
      <c r="BY178" s="15" t="str">
        <f t="shared" si="92"/>
        <v>N.A.</v>
      </c>
      <c r="BZ178" s="15" t="str">
        <f t="shared" si="95"/>
        <v>FAILED</v>
      </c>
      <c r="CA178" s="20" t="str">
        <f t="shared" si="93"/>
        <v/>
      </c>
      <c r="CB178" s="16">
        <f t="shared" si="94"/>
        <v>0</v>
      </c>
    </row>
    <row r="179" spans="1:80" x14ac:dyDescent="0.3">
      <c r="A179" s="49">
        <v>177</v>
      </c>
      <c r="B179" s="15">
        <f>TAB!A179</f>
        <v>0</v>
      </c>
      <c r="C179" s="15">
        <f>TAB!B179</f>
        <v>0</v>
      </c>
      <c r="D179" s="14" t="str">
        <f>IF(C179=0,"",TAB!C179)</f>
        <v/>
      </c>
      <c r="E179" s="14" t="str">
        <f>IF(C179=0,"",TAB!D179)</f>
        <v/>
      </c>
      <c r="F179" s="36" t="str">
        <f>IF(C179=0,"",TAB!E179)</f>
        <v/>
      </c>
      <c r="G179" s="14" t="str">
        <f>IF(C179=0,"",TAB!J179)</f>
        <v/>
      </c>
      <c r="H179" s="15" t="str">
        <f t="shared" si="71"/>
        <v/>
      </c>
      <c r="I179" s="15" t="str">
        <f t="shared" si="96"/>
        <v/>
      </c>
      <c r="J179" s="15" t="str">
        <f>IFERROR(VLOOKUP($G179,TAB!$J:$BB,2,FALSE),"")</f>
        <v/>
      </c>
      <c r="K179" s="15" t="str">
        <f>IF(J179="AB",IFERROR(VLOOKUP($G179,TAB!$J:$BB,3,FALSE),""),"NA")</f>
        <v>NA</v>
      </c>
      <c r="L179" s="15" t="str">
        <f>IFERROR(VLOOKUP($G179,TAB!$J:$BB,4,FALSE),"")</f>
        <v/>
      </c>
      <c r="M179" s="15" t="str">
        <f>IFERROR(VLOOKUP($G179,TAB!$J:$BB,5,FALSE),"")</f>
        <v/>
      </c>
      <c r="N179" s="15" t="str">
        <f t="shared" si="72"/>
        <v/>
      </c>
      <c r="O179" s="14" t="str">
        <f>IFERROR(VLOOKUP(N179,INSTRUCTION!$I$1:$J$101,2),"")</f>
        <v/>
      </c>
      <c r="P179" s="15" t="str">
        <f t="shared" si="97"/>
        <v/>
      </c>
      <c r="Q179" s="15" t="str">
        <f t="shared" si="73"/>
        <v/>
      </c>
      <c r="R179" s="15" t="str">
        <f t="shared" si="74"/>
        <v/>
      </c>
      <c r="S179" s="15" t="str">
        <f>IFERROR(VLOOKUP($G179,TAB!$J:$BB,6,FALSE),"")</f>
        <v/>
      </c>
      <c r="T179" s="15" t="str">
        <f>IF(S179="AB",IFERROR(VLOOKUP($G179,TAB!$J:$BB,7,FALSE),""),"NA")</f>
        <v>NA</v>
      </c>
      <c r="U179" s="15" t="str">
        <f>IFERROR(VLOOKUP($G179,TAB!$J:$BB,8,FALSE),"")</f>
        <v/>
      </c>
      <c r="V179" s="15" t="str">
        <f>IFERROR(VLOOKUP($G179,TAB!$J:$BB,9,FALSE),"")</f>
        <v/>
      </c>
      <c r="W179" s="15" t="str">
        <f t="shared" si="75"/>
        <v/>
      </c>
      <c r="X179" s="14" t="str">
        <f>IFERROR(VLOOKUP(W179,INSTRUCTION!$I$1:$J$101,2),"")</f>
        <v/>
      </c>
      <c r="Y179" s="15" t="str">
        <f t="shared" si="98"/>
        <v/>
      </c>
      <c r="Z179" s="14" t="str">
        <f>IF(C179=0,"",TAB!F179)</f>
        <v/>
      </c>
      <c r="AA179" s="15" t="str">
        <f>IFERROR(VLOOKUP(Z179,INSTRUCTION!$D$2:$E$18,2,FALSE),"")</f>
        <v/>
      </c>
      <c r="AB179" s="15" t="str">
        <f t="shared" si="76"/>
        <v/>
      </c>
      <c r="AC179" s="15" t="str">
        <f>IFERROR(VLOOKUP($G179,TAB!$J:$BB,MATCH($Z179,TAB!$1:$1,0)-9,FALSE),"")</f>
        <v/>
      </c>
      <c r="AD179" s="15" t="str">
        <f>IF(AC179="AB",IFERROR(VLOOKUP($G179,TAB!$J:$BB,MATCH($Z179,TAB!$1:$1,0)-8,FALSE),""),"NA")</f>
        <v>NA</v>
      </c>
      <c r="AE179" s="15" t="str">
        <f>IFERROR(VLOOKUP($G179,TAB!$J:$BB,MATCH($Z179,TAB!$1:$1,0)-7,FALSE),"")</f>
        <v/>
      </c>
      <c r="AF179" s="15" t="str">
        <f>IFERROR(VLOOKUP($G179,TAB!$J:$BB,MATCH($Z179,TAB!$1:$1,0)-6,FALSE),"")</f>
        <v/>
      </c>
      <c r="AG179" s="15" t="str">
        <f t="shared" si="77"/>
        <v/>
      </c>
      <c r="AH179" s="14" t="str">
        <f>IFERROR(VLOOKUP(AG179,INSTRUCTION!$I$1:$J$101,2),"")</f>
        <v/>
      </c>
      <c r="AI179" s="15" t="str">
        <f t="shared" si="99"/>
        <v/>
      </c>
      <c r="AJ179" s="15" t="str">
        <f>IF(C179=0,"",TAB!G179)</f>
        <v/>
      </c>
      <c r="AK179" s="15" t="str">
        <f>IFERROR(VLOOKUP(AJ179,INSTRUCTION!$D$2:$E$18,2,FALSE),"")</f>
        <v/>
      </c>
      <c r="AL179" s="15" t="str">
        <f t="shared" si="78"/>
        <v/>
      </c>
      <c r="AM179" s="15" t="str">
        <f>IFERROR(VLOOKUP($G179,TAB!$J:$BB,MATCH($AJ179,TAB!$1:$1,0)-9,FALSE),"")</f>
        <v/>
      </c>
      <c r="AN179" s="15" t="str">
        <f>IF(AM179="AB",IFERROR(VLOOKUP($G179,TAB!$J:$BB,MATCH($AJ179,TAB!$1:$1,0)-8,FALSE),""),"NA")</f>
        <v>NA</v>
      </c>
      <c r="AO179" s="15" t="str">
        <f>IFERROR(VLOOKUP($G179,TAB!$J:$BB,MATCH($AJ179,TAB!$1:$1,0)-7,FALSE),"")</f>
        <v/>
      </c>
      <c r="AP179" s="15" t="str">
        <f>IFERROR(VLOOKUP($G179,TAB!$J:$BB,MATCH($AJ179,TAB!$1:$1,0)-6,FALSE),"")</f>
        <v/>
      </c>
      <c r="AQ179" s="15" t="str">
        <f t="shared" si="79"/>
        <v/>
      </c>
      <c r="AR179" s="14" t="str">
        <f>IFERROR(VLOOKUP(AQ179,INSTRUCTION!$I$1:$J$101,2),"")</f>
        <v/>
      </c>
      <c r="AS179" s="15" t="str">
        <f t="shared" si="100"/>
        <v/>
      </c>
      <c r="AT179" s="15" t="str">
        <f>IF(C179=0,"",TAB!H179)</f>
        <v/>
      </c>
      <c r="AU179" s="15" t="str">
        <f>IFERROR(VLOOKUP(AT179,INSTRUCTION!$D$2:$E$18,2,FALSE),"")</f>
        <v/>
      </c>
      <c r="AV179" s="15" t="str">
        <f t="shared" si="80"/>
        <v/>
      </c>
      <c r="AW179" s="15" t="str">
        <f>IFERROR(VLOOKUP($G179,TAB!$J:$BB,MATCH($AT179,TAB!$1:$1,0)-9,FALSE),"")</f>
        <v/>
      </c>
      <c r="AX179" s="15" t="str">
        <f>IF(AW179="AB",IFERROR(VLOOKUP($G179,TAB!$J:$BB,MATCH($AT179,TAB!$1:$1,0)-8,FALSE),""),"NA")</f>
        <v>NA</v>
      </c>
      <c r="AY179" s="15" t="str">
        <f>IFERROR(VLOOKUP($G179,TAB!$J:$BB,MATCH($AT179,TAB!$1:$1,0)-7,FALSE),"")</f>
        <v/>
      </c>
      <c r="AZ179" s="15" t="str">
        <f>IFERROR(VLOOKUP($G179,TAB!$J:$BB,MATCH($AT179,TAB!$1:$1,0)-6,FALSE),"")</f>
        <v/>
      </c>
      <c r="BA179" s="15" t="str">
        <f t="shared" si="81"/>
        <v/>
      </c>
      <c r="BB179" s="14" t="str">
        <f>IFERROR(VLOOKUP(BA179,INSTRUCTION!$I$1:$J$101,2),"")</f>
        <v/>
      </c>
      <c r="BC179" s="15" t="str">
        <f t="shared" si="101"/>
        <v/>
      </c>
      <c r="BD179" s="15" t="str">
        <f>IF(C179=0,"",TAB!I179)</f>
        <v/>
      </c>
      <c r="BE179" s="15" t="str">
        <f>IFERROR(VLOOKUP(BD179,INSTRUCTION!$D$2:$E$18,2,FALSE),"")</f>
        <v/>
      </c>
      <c r="BF179" s="15" t="str">
        <f t="shared" si="82"/>
        <v/>
      </c>
      <c r="BG179" s="15" t="str">
        <f>IFERROR(VLOOKUP($G179,TAB!$J:$BB,MATCH($BD179,TAB!$1:$1,0)-9,FALSE),"")</f>
        <v/>
      </c>
      <c r="BH179" s="15" t="str">
        <f>IF(BG179="AB",IFERROR(VLOOKUP($G179,TAB!$J:$BB,MATCH($BD179,TAB!$1:$1,0)-8,FALSE),""),"NA")</f>
        <v>NA</v>
      </c>
      <c r="BI179" s="15" t="str">
        <f>IFERROR(VLOOKUP($G179,TAB!$J:$BB,MATCH($BD179,TAB!$1:$1,0)-7,FALSE),"")</f>
        <v/>
      </c>
      <c r="BJ179" s="15" t="str">
        <f>IFERROR(VLOOKUP($G179,TAB!$J:$BB,MATCH($BD179,TAB!$1:$1,0)-6,FALSE),"")</f>
        <v/>
      </c>
      <c r="BK179" s="15" t="str">
        <f t="shared" si="83"/>
        <v/>
      </c>
      <c r="BL179" s="14" t="str">
        <f>IFERROR(VLOOKUP(BK179,INSTRUCTION!$I$1:$J$101,2),"")</f>
        <v/>
      </c>
      <c r="BM179" s="15" t="str">
        <f t="shared" si="102"/>
        <v/>
      </c>
      <c r="BN179" s="15" t="str">
        <f t="shared" si="84"/>
        <v/>
      </c>
      <c r="BO179" s="15" t="str">
        <f>IFERROR(SUMPRODUCT(LARGE((J179,S179,AC179,AM179,AW179,BG179),{1,2,3,4,5})),"")</f>
        <v/>
      </c>
      <c r="BP179" s="15" t="str">
        <f>IFERROR(SUMPRODUCT(LARGE((K179,U179,AE179,AO179,AY179,BI179),{1,2,3,4,5})),"")</f>
        <v/>
      </c>
      <c r="BQ179" s="15" t="str">
        <f>IF(BP179=0,"N.A.",IFERROR(SUMPRODUCT(LARGE((N179,W179,AG179,AQ179,BA179,BK179),{1,2,3,4,5})),""))</f>
        <v/>
      </c>
      <c r="BR179" s="15" t="str">
        <f t="shared" si="85"/>
        <v/>
      </c>
      <c r="BS179" s="15" t="str">
        <f t="shared" si="86"/>
        <v/>
      </c>
      <c r="BT179" s="15" t="str">
        <f t="shared" si="87"/>
        <v>N.A.</v>
      </c>
      <c r="BU179" s="15" t="str">
        <f t="shared" si="88"/>
        <v>N.A.</v>
      </c>
      <c r="BV179" s="15" t="str">
        <f t="shared" si="89"/>
        <v>N.A.</v>
      </c>
      <c r="BW179" s="34" t="str">
        <f t="shared" si="90"/>
        <v>N.A.</v>
      </c>
      <c r="BX179" s="15" t="str">
        <f t="shared" si="91"/>
        <v>N.A.</v>
      </c>
      <c r="BY179" s="15" t="str">
        <f t="shared" si="92"/>
        <v>N.A.</v>
      </c>
      <c r="BZ179" s="15" t="str">
        <f t="shared" si="95"/>
        <v>FAILED</v>
      </c>
      <c r="CA179" s="20" t="str">
        <f t="shared" si="93"/>
        <v/>
      </c>
      <c r="CB179" s="16">
        <f t="shared" si="94"/>
        <v>0</v>
      </c>
    </row>
    <row r="180" spans="1:80" x14ac:dyDescent="0.3">
      <c r="A180" s="49">
        <v>178</v>
      </c>
      <c r="B180" s="15">
        <f>TAB!A180</f>
        <v>0</v>
      </c>
      <c r="C180" s="15">
        <f>TAB!B180</f>
        <v>0</v>
      </c>
      <c r="D180" s="14" t="str">
        <f>IF(C180=0,"",TAB!C180)</f>
        <v/>
      </c>
      <c r="E180" s="14" t="str">
        <f>IF(C180=0,"",TAB!D180)</f>
        <v/>
      </c>
      <c r="F180" s="36" t="str">
        <f>IF(C180=0,"",TAB!E180)</f>
        <v/>
      </c>
      <c r="G180" s="14" t="str">
        <f>IF(C180=0,"",TAB!J180)</f>
        <v/>
      </c>
      <c r="H180" s="15" t="str">
        <f t="shared" si="71"/>
        <v/>
      </c>
      <c r="I180" s="15" t="str">
        <f t="shared" si="96"/>
        <v/>
      </c>
      <c r="J180" s="15" t="str">
        <f>IFERROR(VLOOKUP($G180,TAB!$J:$BB,2,FALSE),"")</f>
        <v/>
      </c>
      <c r="K180" s="15" t="str">
        <f>IF(J180="AB",IFERROR(VLOOKUP($G180,TAB!$J:$BB,3,FALSE),""),"NA")</f>
        <v>NA</v>
      </c>
      <c r="L180" s="15" t="str">
        <f>IFERROR(VLOOKUP($G180,TAB!$J:$BB,4,FALSE),"")</f>
        <v/>
      </c>
      <c r="M180" s="15" t="str">
        <f>IFERROR(VLOOKUP($G180,TAB!$J:$BB,5,FALSE),"")</f>
        <v/>
      </c>
      <c r="N180" s="15" t="str">
        <f t="shared" si="72"/>
        <v/>
      </c>
      <c r="O180" s="14" t="str">
        <f>IFERROR(VLOOKUP(N180,INSTRUCTION!$I$1:$J$101,2),"")</f>
        <v/>
      </c>
      <c r="P180" s="15" t="str">
        <f t="shared" si="97"/>
        <v/>
      </c>
      <c r="Q180" s="15" t="str">
        <f t="shared" si="73"/>
        <v/>
      </c>
      <c r="R180" s="15" t="str">
        <f t="shared" si="74"/>
        <v/>
      </c>
      <c r="S180" s="15" t="str">
        <f>IFERROR(VLOOKUP($G180,TAB!$J:$BB,6,FALSE),"")</f>
        <v/>
      </c>
      <c r="T180" s="15" t="str">
        <f>IF(S180="AB",IFERROR(VLOOKUP($G180,TAB!$J:$BB,7,FALSE),""),"NA")</f>
        <v>NA</v>
      </c>
      <c r="U180" s="15" t="str">
        <f>IFERROR(VLOOKUP($G180,TAB!$J:$BB,8,FALSE),"")</f>
        <v/>
      </c>
      <c r="V180" s="15" t="str">
        <f>IFERROR(VLOOKUP($G180,TAB!$J:$BB,9,FALSE),"")</f>
        <v/>
      </c>
      <c r="W180" s="15" t="str">
        <f t="shared" si="75"/>
        <v/>
      </c>
      <c r="X180" s="14" t="str">
        <f>IFERROR(VLOOKUP(W180,INSTRUCTION!$I$1:$J$101,2),"")</f>
        <v/>
      </c>
      <c r="Y180" s="15" t="str">
        <f t="shared" si="98"/>
        <v/>
      </c>
      <c r="Z180" s="14" t="str">
        <f>IF(C180=0,"",TAB!F180)</f>
        <v/>
      </c>
      <c r="AA180" s="15" t="str">
        <f>IFERROR(VLOOKUP(Z180,INSTRUCTION!$D$2:$E$18,2,FALSE),"")</f>
        <v/>
      </c>
      <c r="AB180" s="15" t="str">
        <f t="shared" si="76"/>
        <v/>
      </c>
      <c r="AC180" s="15" t="str">
        <f>IFERROR(VLOOKUP($G180,TAB!$J:$BB,MATCH($Z180,TAB!$1:$1,0)-9,FALSE),"")</f>
        <v/>
      </c>
      <c r="AD180" s="15" t="str">
        <f>IF(AC180="AB",IFERROR(VLOOKUP($G180,TAB!$J:$BB,MATCH($Z180,TAB!$1:$1,0)-8,FALSE),""),"NA")</f>
        <v>NA</v>
      </c>
      <c r="AE180" s="15" t="str">
        <f>IFERROR(VLOOKUP($G180,TAB!$J:$BB,MATCH($Z180,TAB!$1:$1,0)-7,FALSE),"")</f>
        <v/>
      </c>
      <c r="AF180" s="15" t="str">
        <f>IFERROR(VLOOKUP($G180,TAB!$J:$BB,MATCH($Z180,TAB!$1:$1,0)-6,FALSE),"")</f>
        <v/>
      </c>
      <c r="AG180" s="15" t="str">
        <f t="shared" si="77"/>
        <v/>
      </c>
      <c r="AH180" s="14" t="str">
        <f>IFERROR(VLOOKUP(AG180,INSTRUCTION!$I$1:$J$101,2),"")</f>
        <v/>
      </c>
      <c r="AI180" s="15" t="str">
        <f t="shared" si="99"/>
        <v/>
      </c>
      <c r="AJ180" s="15" t="str">
        <f>IF(C180=0,"",TAB!G180)</f>
        <v/>
      </c>
      <c r="AK180" s="15" t="str">
        <f>IFERROR(VLOOKUP(AJ180,INSTRUCTION!$D$2:$E$18,2,FALSE),"")</f>
        <v/>
      </c>
      <c r="AL180" s="15" t="str">
        <f t="shared" si="78"/>
        <v/>
      </c>
      <c r="AM180" s="15" t="str">
        <f>IFERROR(VLOOKUP($G180,TAB!$J:$BB,MATCH($AJ180,TAB!$1:$1,0)-9,FALSE),"")</f>
        <v/>
      </c>
      <c r="AN180" s="15" t="str">
        <f>IF(AM180="AB",IFERROR(VLOOKUP($G180,TAB!$J:$BB,MATCH($AJ180,TAB!$1:$1,0)-8,FALSE),""),"NA")</f>
        <v>NA</v>
      </c>
      <c r="AO180" s="15" t="str">
        <f>IFERROR(VLOOKUP($G180,TAB!$J:$BB,MATCH($AJ180,TAB!$1:$1,0)-7,FALSE),"")</f>
        <v/>
      </c>
      <c r="AP180" s="15" t="str">
        <f>IFERROR(VLOOKUP($G180,TAB!$J:$BB,MATCH($AJ180,TAB!$1:$1,0)-6,FALSE),"")</f>
        <v/>
      </c>
      <c r="AQ180" s="15" t="str">
        <f t="shared" si="79"/>
        <v/>
      </c>
      <c r="AR180" s="14" t="str">
        <f>IFERROR(VLOOKUP(AQ180,INSTRUCTION!$I$1:$J$101,2),"")</f>
        <v/>
      </c>
      <c r="AS180" s="15" t="str">
        <f t="shared" si="100"/>
        <v/>
      </c>
      <c r="AT180" s="15" t="str">
        <f>IF(C180=0,"",TAB!H180)</f>
        <v/>
      </c>
      <c r="AU180" s="15" t="str">
        <f>IFERROR(VLOOKUP(AT180,INSTRUCTION!$D$2:$E$18,2,FALSE),"")</f>
        <v/>
      </c>
      <c r="AV180" s="15" t="str">
        <f t="shared" si="80"/>
        <v/>
      </c>
      <c r="AW180" s="15" t="str">
        <f>IFERROR(VLOOKUP($G180,TAB!$J:$BB,MATCH($AT180,TAB!$1:$1,0)-9,FALSE),"")</f>
        <v/>
      </c>
      <c r="AX180" s="15" t="str">
        <f>IF(AW180="AB",IFERROR(VLOOKUP($G180,TAB!$J:$BB,MATCH($AT180,TAB!$1:$1,0)-8,FALSE),""),"NA")</f>
        <v>NA</v>
      </c>
      <c r="AY180" s="15" t="str">
        <f>IFERROR(VLOOKUP($G180,TAB!$J:$BB,MATCH($AT180,TAB!$1:$1,0)-7,FALSE),"")</f>
        <v/>
      </c>
      <c r="AZ180" s="15" t="str">
        <f>IFERROR(VLOOKUP($G180,TAB!$J:$BB,MATCH($AT180,TAB!$1:$1,0)-6,FALSE),"")</f>
        <v/>
      </c>
      <c r="BA180" s="15" t="str">
        <f t="shared" si="81"/>
        <v/>
      </c>
      <c r="BB180" s="14" t="str">
        <f>IFERROR(VLOOKUP(BA180,INSTRUCTION!$I$1:$J$101,2),"")</f>
        <v/>
      </c>
      <c r="BC180" s="15" t="str">
        <f t="shared" si="101"/>
        <v/>
      </c>
      <c r="BD180" s="15" t="str">
        <f>IF(C180=0,"",TAB!I180)</f>
        <v/>
      </c>
      <c r="BE180" s="15" t="str">
        <f>IFERROR(VLOOKUP(BD180,INSTRUCTION!$D$2:$E$18,2,FALSE),"")</f>
        <v/>
      </c>
      <c r="BF180" s="15" t="str">
        <f t="shared" si="82"/>
        <v/>
      </c>
      <c r="BG180" s="15" t="str">
        <f>IFERROR(VLOOKUP($G180,TAB!$J:$BB,MATCH($BD180,TAB!$1:$1,0)-9,FALSE),"")</f>
        <v/>
      </c>
      <c r="BH180" s="15" t="str">
        <f>IF(BG180="AB",IFERROR(VLOOKUP($G180,TAB!$J:$BB,MATCH($BD180,TAB!$1:$1,0)-8,FALSE),""),"NA")</f>
        <v>NA</v>
      </c>
      <c r="BI180" s="15" t="str">
        <f>IFERROR(VLOOKUP($G180,TAB!$J:$BB,MATCH($BD180,TAB!$1:$1,0)-7,FALSE),"")</f>
        <v/>
      </c>
      <c r="BJ180" s="15" t="str">
        <f>IFERROR(VLOOKUP($G180,TAB!$J:$BB,MATCH($BD180,TAB!$1:$1,0)-6,FALSE),"")</f>
        <v/>
      </c>
      <c r="BK180" s="15" t="str">
        <f t="shared" si="83"/>
        <v/>
      </c>
      <c r="BL180" s="14" t="str">
        <f>IFERROR(VLOOKUP(BK180,INSTRUCTION!$I$1:$J$101,2),"")</f>
        <v/>
      </c>
      <c r="BM180" s="15" t="str">
        <f t="shared" si="102"/>
        <v/>
      </c>
      <c r="BN180" s="15" t="str">
        <f t="shared" si="84"/>
        <v/>
      </c>
      <c r="BO180" s="15" t="str">
        <f>IFERROR(SUMPRODUCT(LARGE((J180,S180,AC180,AM180,AW180,BG180),{1,2,3,4,5})),"")</f>
        <v/>
      </c>
      <c r="BP180" s="15" t="str">
        <f>IFERROR(SUMPRODUCT(LARGE((K180,U180,AE180,AO180,AY180,BI180),{1,2,3,4,5})),"")</f>
        <v/>
      </c>
      <c r="BQ180" s="15" t="str">
        <f>IF(BP180=0,"N.A.",IFERROR(SUMPRODUCT(LARGE((N180,W180,AG180,AQ180,BA180,BK180),{1,2,3,4,5})),""))</f>
        <v/>
      </c>
      <c r="BR180" s="15" t="str">
        <f t="shared" si="85"/>
        <v/>
      </c>
      <c r="BS180" s="15" t="str">
        <f t="shared" si="86"/>
        <v/>
      </c>
      <c r="BT180" s="15" t="str">
        <f t="shared" si="87"/>
        <v>N.A.</v>
      </c>
      <c r="BU180" s="15" t="str">
        <f t="shared" si="88"/>
        <v>N.A.</v>
      </c>
      <c r="BV180" s="15" t="str">
        <f t="shared" si="89"/>
        <v>N.A.</v>
      </c>
      <c r="BW180" s="34" t="str">
        <f t="shared" si="90"/>
        <v>N.A.</v>
      </c>
      <c r="BX180" s="15" t="str">
        <f t="shared" si="91"/>
        <v>N.A.</v>
      </c>
      <c r="BY180" s="15" t="str">
        <f t="shared" si="92"/>
        <v>N.A.</v>
      </c>
      <c r="BZ180" s="15" t="str">
        <f t="shared" si="95"/>
        <v>FAILED</v>
      </c>
      <c r="CA180" s="20" t="str">
        <f t="shared" si="93"/>
        <v/>
      </c>
      <c r="CB180" s="16">
        <f t="shared" si="94"/>
        <v>0</v>
      </c>
    </row>
    <row r="181" spans="1:80" x14ac:dyDescent="0.3">
      <c r="A181" s="49">
        <v>179</v>
      </c>
      <c r="B181" s="15">
        <f>TAB!A181</f>
        <v>0</v>
      </c>
      <c r="C181" s="15">
        <f>TAB!B181</f>
        <v>0</v>
      </c>
      <c r="D181" s="14" t="str">
        <f>IF(C181=0,"",TAB!C181)</f>
        <v/>
      </c>
      <c r="E181" s="14" t="str">
        <f>IF(C181=0,"",TAB!D181)</f>
        <v/>
      </c>
      <c r="F181" s="36" t="str">
        <f>IF(C181=0,"",TAB!E181)</f>
        <v/>
      </c>
      <c r="G181" s="14" t="str">
        <f>IF(C181=0,"",TAB!J181)</f>
        <v/>
      </c>
      <c r="H181" s="15" t="str">
        <f t="shared" si="71"/>
        <v/>
      </c>
      <c r="I181" s="15" t="str">
        <f t="shared" si="96"/>
        <v/>
      </c>
      <c r="J181" s="15" t="str">
        <f>IFERROR(VLOOKUP($G181,TAB!$J:$BB,2,FALSE),"")</f>
        <v/>
      </c>
      <c r="K181" s="15" t="str">
        <f>IF(J181="AB",IFERROR(VLOOKUP($G181,TAB!$J:$BB,3,FALSE),""),"NA")</f>
        <v>NA</v>
      </c>
      <c r="L181" s="15" t="str">
        <f>IFERROR(VLOOKUP($G181,TAB!$J:$BB,4,FALSE),"")</f>
        <v/>
      </c>
      <c r="M181" s="15" t="str">
        <f>IFERROR(VLOOKUP($G181,TAB!$J:$BB,5,FALSE),"")</f>
        <v/>
      </c>
      <c r="N181" s="15" t="str">
        <f t="shared" si="72"/>
        <v/>
      </c>
      <c r="O181" s="14" t="str">
        <f>IFERROR(VLOOKUP(N181,INSTRUCTION!$I$1:$J$101,2),"")</f>
        <v/>
      </c>
      <c r="P181" s="15" t="str">
        <f t="shared" si="97"/>
        <v/>
      </c>
      <c r="Q181" s="15" t="str">
        <f t="shared" si="73"/>
        <v/>
      </c>
      <c r="R181" s="15" t="str">
        <f t="shared" si="74"/>
        <v/>
      </c>
      <c r="S181" s="15" t="str">
        <f>IFERROR(VLOOKUP($G181,TAB!$J:$BB,6,FALSE),"")</f>
        <v/>
      </c>
      <c r="T181" s="15" t="str">
        <f>IF(S181="AB",IFERROR(VLOOKUP($G181,TAB!$J:$BB,7,FALSE),""),"NA")</f>
        <v>NA</v>
      </c>
      <c r="U181" s="15" t="str">
        <f>IFERROR(VLOOKUP($G181,TAB!$J:$BB,8,FALSE),"")</f>
        <v/>
      </c>
      <c r="V181" s="15" t="str">
        <f>IFERROR(VLOOKUP($G181,TAB!$J:$BB,9,FALSE),"")</f>
        <v/>
      </c>
      <c r="W181" s="15" t="str">
        <f t="shared" si="75"/>
        <v/>
      </c>
      <c r="X181" s="14" t="str">
        <f>IFERROR(VLOOKUP(W181,INSTRUCTION!$I$1:$J$101,2),"")</f>
        <v/>
      </c>
      <c r="Y181" s="15" t="str">
        <f t="shared" si="98"/>
        <v/>
      </c>
      <c r="Z181" s="14" t="str">
        <f>IF(C181=0,"",TAB!F181)</f>
        <v/>
      </c>
      <c r="AA181" s="15" t="str">
        <f>IFERROR(VLOOKUP(Z181,INSTRUCTION!$D$2:$E$18,2,FALSE),"")</f>
        <v/>
      </c>
      <c r="AB181" s="15" t="str">
        <f t="shared" si="76"/>
        <v/>
      </c>
      <c r="AC181" s="15" t="str">
        <f>IFERROR(VLOOKUP($G181,TAB!$J:$BB,MATCH($Z181,TAB!$1:$1,0)-9,FALSE),"")</f>
        <v/>
      </c>
      <c r="AD181" s="15" t="str">
        <f>IF(AC181="AB",IFERROR(VLOOKUP($G181,TAB!$J:$BB,MATCH($Z181,TAB!$1:$1,0)-8,FALSE),""),"NA")</f>
        <v>NA</v>
      </c>
      <c r="AE181" s="15" t="str">
        <f>IFERROR(VLOOKUP($G181,TAB!$J:$BB,MATCH($Z181,TAB!$1:$1,0)-7,FALSE),"")</f>
        <v/>
      </c>
      <c r="AF181" s="15" t="str">
        <f>IFERROR(VLOOKUP($G181,TAB!$J:$BB,MATCH($Z181,TAB!$1:$1,0)-6,FALSE),"")</f>
        <v/>
      </c>
      <c r="AG181" s="15" t="str">
        <f t="shared" si="77"/>
        <v/>
      </c>
      <c r="AH181" s="14" t="str">
        <f>IFERROR(VLOOKUP(AG181,INSTRUCTION!$I$1:$J$101,2),"")</f>
        <v/>
      </c>
      <c r="AI181" s="15" t="str">
        <f t="shared" si="99"/>
        <v/>
      </c>
      <c r="AJ181" s="15" t="str">
        <f>IF(C181=0,"",TAB!G181)</f>
        <v/>
      </c>
      <c r="AK181" s="15" t="str">
        <f>IFERROR(VLOOKUP(AJ181,INSTRUCTION!$D$2:$E$18,2,FALSE),"")</f>
        <v/>
      </c>
      <c r="AL181" s="15" t="str">
        <f t="shared" si="78"/>
        <v/>
      </c>
      <c r="AM181" s="15" t="str">
        <f>IFERROR(VLOOKUP($G181,TAB!$J:$BB,MATCH($AJ181,TAB!$1:$1,0)-9,FALSE),"")</f>
        <v/>
      </c>
      <c r="AN181" s="15" t="str">
        <f>IF(AM181="AB",IFERROR(VLOOKUP($G181,TAB!$J:$BB,MATCH($AJ181,TAB!$1:$1,0)-8,FALSE),""),"NA")</f>
        <v>NA</v>
      </c>
      <c r="AO181" s="15" t="str">
        <f>IFERROR(VLOOKUP($G181,TAB!$J:$BB,MATCH($AJ181,TAB!$1:$1,0)-7,FALSE),"")</f>
        <v/>
      </c>
      <c r="AP181" s="15" t="str">
        <f>IFERROR(VLOOKUP($G181,TAB!$J:$BB,MATCH($AJ181,TAB!$1:$1,0)-6,FALSE),"")</f>
        <v/>
      </c>
      <c r="AQ181" s="15" t="str">
        <f t="shared" si="79"/>
        <v/>
      </c>
      <c r="AR181" s="14" t="str">
        <f>IFERROR(VLOOKUP(AQ181,INSTRUCTION!$I$1:$J$101,2),"")</f>
        <v/>
      </c>
      <c r="AS181" s="15" t="str">
        <f t="shared" si="100"/>
        <v/>
      </c>
      <c r="AT181" s="15" t="str">
        <f>IF(C181=0,"",TAB!H181)</f>
        <v/>
      </c>
      <c r="AU181" s="15" t="str">
        <f>IFERROR(VLOOKUP(AT181,INSTRUCTION!$D$2:$E$18,2,FALSE),"")</f>
        <v/>
      </c>
      <c r="AV181" s="15" t="str">
        <f t="shared" si="80"/>
        <v/>
      </c>
      <c r="AW181" s="15" t="str">
        <f>IFERROR(VLOOKUP($G181,TAB!$J:$BB,MATCH($AT181,TAB!$1:$1,0)-9,FALSE),"")</f>
        <v/>
      </c>
      <c r="AX181" s="15" t="str">
        <f>IF(AW181="AB",IFERROR(VLOOKUP($G181,TAB!$J:$BB,MATCH($AT181,TAB!$1:$1,0)-8,FALSE),""),"NA")</f>
        <v>NA</v>
      </c>
      <c r="AY181" s="15" t="str">
        <f>IFERROR(VLOOKUP($G181,TAB!$J:$BB,MATCH($AT181,TAB!$1:$1,0)-7,FALSE),"")</f>
        <v/>
      </c>
      <c r="AZ181" s="15" t="str">
        <f>IFERROR(VLOOKUP($G181,TAB!$J:$BB,MATCH($AT181,TAB!$1:$1,0)-6,FALSE),"")</f>
        <v/>
      </c>
      <c r="BA181" s="15" t="str">
        <f t="shared" si="81"/>
        <v/>
      </c>
      <c r="BB181" s="14" t="str">
        <f>IFERROR(VLOOKUP(BA181,INSTRUCTION!$I$1:$J$101,2),"")</f>
        <v/>
      </c>
      <c r="BC181" s="15" t="str">
        <f t="shared" si="101"/>
        <v/>
      </c>
      <c r="BD181" s="15" t="str">
        <f>IF(C181=0,"",TAB!I181)</f>
        <v/>
      </c>
      <c r="BE181" s="15" t="str">
        <f>IFERROR(VLOOKUP(BD181,INSTRUCTION!$D$2:$E$18,2,FALSE),"")</f>
        <v/>
      </c>
      <c r="BF181" s="15" t="str">
        <f t="shared" si="82"/>
        <v/>
      </c>
      <c r="BG181" s="15" t="str">
        <f>IFERROR(VLOOKUP($G181,TAB!$J:$BB,MATCH($BD181,TAB!$1:$1,0)-9,FALSE),"")</f>
        <v/>
      </c>
      <c r="BH181" s="15" t="str">
        <f>IF(BG181="AB",IFERROR(VLOOKUP($G181,TAB!$J:$BB,MATCH($BD181,TAB!$1:$1,0)-8,FALSE),""),"NA")</f>
        <v>NA</v>
      </c>
      <c r="BI181" s="15" t="str">
        <f>IFERROR(VLOOKUP($G181,TAB!$J:$BB,MATCH($BD181,TAB!$1:$1,0)-7,FALSE),"")</f>
        <v/>
      </c>
      <c r="BJ181" s="15" t="str">
        <f>IFERROR(VLOOKUP($G181,TAB!$J:$BB,MATCH($BD181,TAB!$1:$1,0)-6,FALSE),"")</f>
        <v/>
      </c>
      <c r="BK181" s="15" t="str">
        <f t="shared" si="83"/>
        <v/>
      </c>
      <c r="BL181" s="14" t="str">
        <f>IFERROR(VLOOKUP(BK181,INSTRUCTION!$I$1:$J$101,2),"")</f>
        <v/>
      </c>
      <c r="BM181" s="15" t="str">
        <f t="shared" si="102"/>
        <v/>
      </c>
      <c r="BN181" s="15" t="str">
        <f t="shared" si="84"/>
        <v/>
      </c>
      <c r="BO181" s="15" t="str">
        <f>IFERROR(SUMPRODUCT(LARGE((J181,S181,AC181,AM181,AW181,BG181),{1,2,3,4,5})),"")</f>
        <v/>
      </c>
      <c r="BP181" s="15" t="str">
        <f>IFERROR(SUMPRODUCT(LARGE((K181,U181,AE181,AO181,AY181,BI181),{1,2,3,4,5})),"")</f>
        <v/>
      </c>
      <c r="BQ181" s="15" t="str">
        <f>IF(BP181=0,"N.A.",IFERROR(SUMPRODUCT(LARGE((N181,W181,AG181,AQ181,BA181,BK181),{1,2,3,4,5})),""))</f>
        <v/>
      </c>
      <c r="BR181" s="15" t="str">
        <f t="shared" si="85"/>
        <v/>
      </c>
      <c r="BS181" s="15" t="str">
        <f t="shared" si="86"/>
        <v/>
      </c>
      <c r="BT181" s="15" t="str">
        <f t="shared" si="87"/>
        <v>N.A.</v>
      </c>
      <c r="BU181" s="15" t="str">
        <f t="shared" si="88"/>
        <v>N.A.</v>
      </c>
      <c r="BV181" s="15" t="str">
        <f t="shared" si="89"/>
        <v>N.A.</v>
      </c>
      <c r="BW181" s="34" t="str">
        <f t="shared" si="90"/>
        <v>N.A.</v>
      </c>
      <c r="BX181" s="15" t="str">
        <f t="shared" si="91"/>
        <v>N.A.</v>
      </c>
      <c r="BY181" s="15" t="str">
        <f t="shared" si="92"/>
        <v>N.A.</v>
      </c>
      <c r="BZ181" s="15" t="str">
        <f t="shared" si="95"/>
        <v>FAILED</v>
      </c>
      <c r="CA181" s="20" t="str">
        <f t="shared" si="93"/>
        <v/>
      </c>
      <c r="CB181" s="16">
        <f t="shared" si="94"/>
        <v>0</v>
      </c>
    </row>
    <row r="182" spans="1:80" x14ac:dyDescent="0.3">
      <c r="A182" s="49">
        <v>180</v>
      </c>
      <c r="B182" s="15">
        <f>TAB!A182</f>
        <v>0</v>
      </c>
      <c r="C182" s="15">
        <f>TAB!B182</f>
        <v>0</v>
      </c>
      <c r="D182" s="14" t="str">
        <f>IF(C182=0,"",TAB!C182)</f>
        <v/>
      </c>
      <c r="E182" s="14" t="str">
        <f>IF(C182=0,"",TAB!D182)</f>
        <v/>
      </c>
      <c r="F182" s="36" t="str">
        <f>IF(C182=0,"",TAB!E182)</f>
        <v/>
      </c>
      <c r="G182" s="14" t="str">
        <f>IF(C182=0,"",TAB!J182)</f>
        <v/>
      </c>
      <c r="H182" s="15" t="str">
        <f t="shared" si="71"/>
        <v/>
      </c>
      <c r="I182" s="15" t="str">
        <f t="shared" si="96"/>
        <v/>
      </c>
      <c r="J182" s="15" t="str">
        <f>IFERROR(VLOOKUP($G182,TAB!$J:$BB,2,FALSE),"")</f>
        <v/>
      </c>
      <c r="K182" s="15" t="str">
        <f>IF(J182="AB",IFERROR(VLOOKUP($G182,TAB!$J:$BB,3,FALSE),""),"NA")</f>
        <v>NA</v>
      </c>
      <c r="L182" s="15" t="str">
        <f>IFERROR(VLOOKUP($G182,TAB!$J:$BB,4,FALSE),"")</f>
        <v/>
      </c>
      <c r="M182" s="15" t="str">
        <f>IFERROR(VLOOKUP($G182,TAB!$J:$BB,5,FALSE),"")</f>
        <v/>
      </c>
      <c r="N182" s="15" t="str">
        <f t="shared" si="72"/>
        <v/>
      </c>
      <c r="O182" s="14" t="str">
        <f>IFERROR(VLOOKUP(N182,INSTRUCTION!$I$1:$J$101,2),"")</f>
        <v/>
      </c>
      <c r="P182" s="15" t="str">
        <f t="shared" si="97"/>
        <v/>
      </c>
      <c r="Q182" s="15" t="str">
        <f t="shared" si="73"/>
        <v/>
      </c>
      <c r="R182" s="15" t="str">
        <f t="shared" si="74"/>
        <v/>
      </c>
      <c r="S182" s="15" t="str">
        <f>IFERROR(VLOOKUP($G182,TAB!$J:$BB,6,FALSE),"")</f>
        <v/>
      </c>
      <c r="T182" s="15" t="str">
        <f>IF(S182="AB",IFERROR(VLOOKUP($G182,TAB!$J:$BB,7,FALSE),""),"NA")</f>
        <v>NA</v>
      </c>
      <c r="U182" s="15" t="str">
        <f>IFERROR(VLOOKUP($G182,TAB!$J:$BB,8,FALSE),"")</f>
        <v/>
      </c>
      <c r="V182" s="15" t="str">
        <f>IFERROR(VLOOKUP($G182,TAB!$J:$BB,9,FALSE),"")</f>
        <v/>
      </c>
      <c r="W182" s="15" t="str">
        <f t="shared" si="75"/>
        <v/>
      </c>
      <c r="X182" s="14" t="str">
        <f>IFERROR(VLOOKUP(W182,INSTRUCTION!$I$1:$J$101,2),"")</f>
        <v/>
      </c>
      <c r="Y182" s="15" t="str">
        <f t="shared" si="98"/>
        <v/>
      </c>
      <c r="Z182" s="14" t="str">
        <f>IF(C182=0,"",TAB!F182)</f>
        <v/>
      </c>
      <c r="AA182" s="15" t="str">
        <f>IFERROR(VLOOKUP(Z182,INSTRUCTION!$D$2:$E$18,2,FALSE),"")</f>
        <v/>
      </c>
      <c r="AB182" s="15" t="str">
        <f t="shared" si="76"/>
        <v/>
      </c>
      <c r="AC182" s="15" t="str">
        <f>IFERROR(VLOOKUP($G182,TAB!$J:$BB,MATCH($Z182,TAB!$1:$1,0)-9,FALSE),"")</f>
        <v/>
      </c>
      <c r="AD182" s="15" t="str">
        <f>IF(AC182="AB",IFERROR(VLOOKUP($G182,TAB!$J:$BB,MATCH($Z182,TAB!$1:$1,0)-8,FALSE),""),"NA")</f>
        <v>NA</v>
      </c>
      <c r="AE182" s="15" t="str">
        <f>IFERROR(VLOOKUP($G182,TAB!$J:$BB,MATCH($Z182,TAB!$1:$1,0)-7,FALSE),"")</f>
        <v/>
      </c>
      <c r="AF182" s="15" t="str">
        <f>IFERROR(VLOOKUP($G182,TAB!$J:$BB,MATCH($Z182,TAB!$1:$1,0)-6,FALSE),"")</f>
        <v/>
      </c>
      <c r="AG182" s="15" t="str">
        <f t="shared" si="77"/>
        <v/>
      </c>
      <c r="AH182" s="14" t="str">
        <f>IFERROR(VLOOKUP(AG182,INSTRUCTION!$I$1:$J$101,2),"")</f>
        <v/>
      </c>
      <c r="AI182" s="15" t="str">
        <f t="shared" si="99"/>
        <v/>
      </c>
      <c r="AJ182" s="15" t="str">
        <f>IF(C182=0,"",TAB!G182)</f>
        <v/>
      </c>
      <c r="AK182" s="15" t="str">
        <f>IFERROR(VLOOKUP(AJ182,INSTRUCTION!$D$2:$E$18,2,FALSE),"")</f>
        <v/>
      </c>
      <c r="AL182" s="15" t="str">
        <f t="shared" si="78"/>
        <v/>
      </c>
      <c r="AM182" s="15" t="str">
        <f>IFERROR(VLOOKUP($G182,TAB!$J:$BB,MATCH($AJ182,TAB!$1:$1,0)-9,FALSE),"")</f>
        <v/>
      </c>
      <c r="AN182" s="15" t="str">
        <f>IF(AM182="AB",IFERROR(VLOOKUP($G182,TAB!$J:$BB,MATCH($AJ182,TAB!$1:$1,0)-8,FALSE),""),"NA")</f>
        <v>NA</v>
      </c>
      <c r="AO182" s="15" t="str">
        <f>IFERROR(VLOOKUP($G182,TAB!$J:$BB,MATCH($AJ182,TAB!$1:$1,0)-7,FALSE),"")</f>
        <v/>
      </c>
      <c r="AP182" s="15" t="str">
        <f>IFERROR(VLOOKUP($G182,TAB!$J:$BB,MATCH($AJ182,TAB!$1:$1,0)-6,FALSE),"")</f>
        <v/>
      </c>
      <c r="AQ182" s="15" t="str">
        <f t="shared" si="79"/>
        <v/>
      </c>
      <c r="AR182" s="14" t="str">
        <f>IFERROR(VLOOKUP(AQ182,INSTRUCTION!$I$1:$J$101,2),"")</f>
        <v/>
      </c>
      <c r="AS182" s="15" t="str">
        <f t="shared" si="100"/>
        <v/>
      </c>
      <c r="AT182" s="15" t="str">
        <f>IF(C182=0,"",TAB!H182)</f>
        <v/>
      </c>
      <c r="AU182" s="15" t="str">
        <f>IFERROR(VLOOKUP(AT182,INSTRUCTION!$D$2:$E$18,2,FALSE),"")</f>
        <v/>
      </c>
      <c r="AV182" s="15" t="str">
        <f t="shared" si="80"/>
        <v/>
      </c>
      <c r="AW182" s="15" t="str">
        <f>IFERROR(VLOOKUP($G182,TAB!$J:$BB,MATCH($AT182,TAB!$1:$1,0)-9,FALSE),"")</f>
        <v/>
      </c>
      <c r="AX182" s="15" t="str">
        <f>IF(AW182="AB",IFERROR(VLOOKUP($G182,TAB!$J:$BB,MATCH($AT182,TAB!$1:$1,0)-8,FALSE),""),"NA")</f>
        <v>NA</v>
      </c>
      <c r="AY182" s="15" t="str">
        <f>IFERROR(VLOOKUP($G182,TAB!$J:$BB,MATCH($AT182,TAB!$1:$1,0)-7,FALSE),"")</f>
        <v/>
      </c>
      <c r="AZ182" s="15" t="str">
        <f>IFERROR(VLOOKUP($G182,TAB!$J:$BB,MATCH($AT182,TAB!$1:$1,0)-6,FALSE),"")</f>
        <v/>
      </c>
      <c r="BA182" s="15" t="str">
        <f t="shared" si="81"/>
        <v/>
      </c>
      <c r="BB182" s="14" t="str">
        <f>IFERROR(VLOOKUP(BA182,INSTRUCTION!$I$1:$J$101,2),"")</f>
        <v/>
      </c>
      <c r="BC182" s="15" t="str">
        <f t="shared" si="101"/>
        <v/>
      </c>
      <c r="BD182" s="15" t="str">
        <f>IF(C182=0,"",TAB!I182)</f>
        <v/>
      </c>
      <c r="BE182" s="15" t="str">
        <f>IFERROR(VLOOKUP(BD182,INSTRUCTION!$D$2:$E$18,2,FALSE),"")</f>
        <v/>
      </c>
      <c r="BF182" s="15" t="str">
        <f t="shared" si="82"/>
        <v/>
      </c>
      <c r="BG182" s="15" t="str">
        <f>IFERROR(VLOOKUP($G182,TAB!$J:$BB,MATCH($BD182,TAB!$1:$1,0)-9,FALSE),"")</f>
        <v/>
      </c>
      <c r="BH182" s="15" t="str">
        <f>IF(BG182="AB",IFERROR(VLOOKUP($G182,TAB!$J:$BB,MATCH($BD182,TAB!$1:$1,0)-8,FALSE),""),"NA")</f>
        <v>NA</v>
      </c>
      <c r="BI182" s="15" t="str">
        <f>IFERROR(VLOOKUP($G182,TAB!$J:$BB,MATCH($BD182,TAB!$1:$1,0)-7,FALSE),"")</f>
        <v/>
      </c>
      <c r="BJ182" s="15" t="str">
        <f>IFERROR(VLOOKUP($G182,TAB!$J:$BB,MATCH($BD182,TAB!$1:$1,0)-6,FALSE),"")</f>
        <v/>
      </c>
      <c r="BK182" s="15" t="str">
        <f t="shared" si="83"/>
        <v/>
      </c>
      <c r="BL182" s="14" t="str">
        <f>IFERROR(VLOOKUP(BK182,INSTRUCTION!$I$1:$J$101,2),"")</f>
        <v/>
      </c>
      <c r="BM182" s="15" t="str">
        <f t="shared" si="102"/>
        <v/>
      </c>
      <c r="BN182" s="15" t="str">
        <f t="shared" si="84"/>
        <v/>
      </c>
      <c r="BO182" s="15" t="str">
        <f>IFERROR(SUMPRODUCT(LARGE((J182,S182,AC182,AM182,AW182,BG182),{1,2,3,4,5})),"")</f>
        <v/>
      </c>
      <c r="BP182" s="15" t="str">
        <f>IFERROR(SUMPRODUCT(LARGE((K182,U182,AE182,AO182,AY182,BI182),{1,2,3,4,5})),"")</f>
        <v/>
      </c>
      <c r="BQ182" s="15" t="str">
        <f>IF(BP182=0,"N.A.",IFERROR(SUMPRODUCT(LARGE((N182,W182,AG182,AQ182,BA182,BK182),{1,2,3,4,5})),""))</f>
        <v/>
      </c>
      <c r="BR182" s="15" t="str">
        <f t="shared" si="85"/>
        <v/>
      </c>
      <c r="BS182" s="15" t="str">
        <f t="shared" si="86"/>
        <v/>
      </c>
      <c r="BT182" s="15" t="str">
        <f t="shared" si="87"/>
        <v>N.A.</v>
      </c>
      <c r="BU182" s="15" t="str">
        <f t="shared" si="88"/>
        <v>N.A.</v>
      </c>
      <c r="BV182" s="15" t="str">
        <f t="shared" si="89"/>
        <v>N.A.</v>
      </c>
      <c r="BW182" s="34" t="str">
        <f t="shared" si="90"/>
        <v>N.A.</v>
      </c>
      <c r="BX182" s="15" t="str">
        <f t="shared" si="91"/>
        <v>N.A.</v>
      </c>
      <c r="BY182" s="15" t="str">
        <f t="shared" si="92"/>
        <v>N.A.</v>
      </c>
      <c r="BZ182" s="15" t="str">
        <f t="shared" si="95"/>
        <v>FAILED</v>
      </c>
      <c r="CA182" s="20" t="str">
        <f t="shared" si="93"/>
        <v/>
      </c>
      <c r="CB182" s="16">
        <f t="shared" si="94"/>
        <v>0</v>
      </c>
    </row>
    <row r="183" spans="1:80" x14ac:dyDescent="0.3">
      <c r="A183" s="49">
        <v>181</v>
      </c>
      <c r="B183" s="15">
        <f>TAB!A183</f>
        <v>0</v>
      </c>
      <c r="C183" s="15">
        <f>TAB!B183</f>
        <v>0</v>
      </c>
      <c r="D183" s="14" t="str">
        <f>IF(C183=0,"",TAB!C183)</f>
        <v/>
      </c>
      <c r="E183" s="14" t="str">
        <f>IF(C183=0,"",TAB!D183)</f>
        <v/>
      </c>
      <c r="F183" s="36" t="str">
        <f>IF(C183=0,"",TAB!E183)</f>
        <v/>
      </c>
      <c r="G183" s="14" t="str">
        <f>IF(C183=0,"",TAB!J183)</f>
        <v/>
      </c>
      <c r="H183" s="15" t="str">
        <f t="shared" si="71"/>
        <v/>
      </c>
      <c r="I183" s="15" t="str">
        <f t="shared" si="96"/>
        <v/>
      </c>
      <c r="J183" s="15" t="str">
        <f>IFERROR(VLOOKUP($G183,TAB!$J:$BB,2,FALSE),"")</f>
        <v/>
      </c>
      <c r="K183" s="15" t="str">
        <f>IF(J183="AB",IFERROR(VLOOKUP($G183,TAB!$J:$BB,3,FALSE),""),"NA")</f>
        <v>NA</v>
      </c>
      <c r="L183" s="15" t="str">
        <f>IFERROR(VLOOKUP($G183,TAB!$J:$BB,4,FALSE),"")</f>
        <v/>
      </c>
      <c r="M183" s="15" t="str">
        <f>IFERROR(VLOOKUP($G183,TAB!$J:$BB,5,FALSE),"")</f>
        <v/>
      </c>
      <c r="N183" s="15" t="str">
        <f t="shared" si="72"/>
        <v/>
      </c>
      <c r="O183" s="14" t="str">
        <f>IFERROR(VLOOKUP(N183,INSTRUCTION!$I$1:$J$101,2),"")</f>
        <v/>
      </c>
      <c r="P183" s="15" t="str">
        <f t="shared" si="97"/>
        <v/>
      </c>
      <c r="Q183" s="15" t="str">
        <f t="shared" si="73"/>
        <v/>
      </c>
      <c r="R183" s="15" t="str">
        <f t="shared" si="74"/>
        <v/>
      </c>
      <c r="S183" s="15" t="str">
        <f>IFERROR(VLOOKUP($G183,TAB!$J:$BB,6,FALSE),"")</f>
        <v/>
      </c>
      <c r="T183" s="15" t="str">
        <f>IF(S183="AB",IFERROR(VLOOKUP($G183,TAB!$J:$BB,7,FALSE),""),"NA")</f>
        <v>NA</v>
      </c>
      <c r="U183" s="15" t="str">
        <f>IFERROR(VLOOKUP($G183,TAB!$J:$BB,8,FALSE),"")</f>
        <v/>
      </c>
      <c r="V183" s="15" t="str">
        <f>IFERROR(VLOOKUP($G183,TAB!$J:$BB,9,FALSE),"")</f>
        <v/>
      </c>
      <c r="W183" s="15" t="str">
        <f t="shared" si="75"/>
        <v/>
      </c>
      <c r="X183" s="14" t="str">
        <f>IFERROR(VLOOKUP(W183,INSTRUCTION!$I$1:$J$101,2),"")</f>
        <v/>
      </c>
      <c r="Y183" s="15" t="str">
        <f t="shared" si="98"/>
        <v/>
      </c>
      <c r="Z183" s="14" t="str">
        <f>IF(C183=0,"",TAB!F183)</f>
        <v/>
      </c>
      <c r="AA183" s="15" t="str">
        <f>IFERROR(VLOOKUP(Z183,INSTRUCTION!$D$2:$E$18,2,FALSE),"")</f>
        <v/>
      </c>
      <c r="AB183" s="15" t="str">
        <f t="shared" si="76"/>
        <v/>
      </c>
      <c r="AC183" s="15" t="str">
        <f>IFERROR(VLOOKUP($G183,TAB!$J:$BB,MATCH($Z183,TAB!$1:$1,0)-9,FALSE),"")</f>
        <v/>
      </c>
      <c r="AD183" s="15" t="str">
        <f>IF(AC183="AB",IFERROR(VLOOKUP($G183,TAB!$J:$BB,MATCH($Z183,TAB!$1:$1,0)-8,FALSE),""),"NA")</f>
        <v>NA</v>
      </c>
      <c r="AE183" s="15" t="str">
        <f>IFERROR(VLOOKUP($G183,TAB!$J:$BB,MATCH($Z183,TAB!$1:$1,0)-7,FALSE),"")</f>
        <v/>
      </c>
      <c r="AF183" s="15" t="str">
        <f>IFERROR(VLOOKUP($G183,TAB!$J:$BB,MATCH($Z183,TAB!$1:$1,0)-6,FALSE),"")</f>
        <v/>
      </c>
      <c r="AG183" s="15" t="str">
        <f t="shared" si="77"/>
        <v/>
      </c>
      <c r="AH183" s="14" t="str">
        <f>IFERROR(VLOOKUP(AG183,INSTRUCTION!$I$1:$J$101,2),"")</f>
        <v/>
      </c>
      <c r="AI183" s="15" t="str">
        <f t="shared" si="99"/>
        <v/>
      </c>
      <c r="AJ183" s="15" t="str">
        <f>IF(C183=0,"",TAB!G183)</f>
        <v/>
      </c>
      <c r="AK183" s="15" t="str">
        <f>IFERROR(VLOOKUP(AJ183,INSTRUCTION!$D$2:$E$18,2,FALSE),"")</f>
        <v/>
      </c>
      <c r="AL183" s="15" t="str">
        <f t="shared" si="78"/>
        <v/>
      </c>
      <c r="AM183" s="15" t="str">
        <f>IFERROR(VLOOKUP($G183,TAB!$J:$BB,MATCH($AJ183,TAB!$1:$1,0)-9,FALSE),"")</f>
        <v/>
      </c>
      <c r="AN183" s="15" t="str">
        <f>IF(AM183="AB",IFERROR(VLOOKUP($G183,TAB!$J:$BB,MATCH($AJ183,TAB!$1:$1,0)-8,FALSE),""),"NA")</f>
        <v>NA</v>
      </c>
      <c r="AO183" s="15" t="str">
        <f>IFERROR(VLOOKUP($G183,TAB!$J:$BB,MATCH($AJ183,TAB!$1:$1,0)-7,FALSE),"")</f>
        <v/>
      </c>
      <c r="AP183" s="15" t="str">
        <f>IFERROR(VLOOKUP($G183,TAB!$J:$BB,MATCH($AJ183,TAB!$1:$1,0)-6,FALSE),"")</f>
        <v/>
      </c>
      <c r="AQ183" s="15" t="str">
        <f t="shared" si="79"/>
        <v/>
      </c>
      <c r="AR183" s="14" t="str">
        <f>IFERROR(VLOOKUP(AQ183,INSTRUCTION!$I$1:$J$101,2),"")</f>
        <v/>
      </c>
      <c r="AS183" s="15" t="str">
        <f t="shared" si="100"/>
        <v/>
      </c>
      <c r="AT183" s="15" t="str">
        <f>IF(C183=0,"",TAB!H183)</f>
        <v/>
      </c>
      <c r="AU183" s="15" t="str">
        <f>IFERROR(VLOOKUP(AT183,INSTRUCTION!$D$2:$E$18,2,FALSE),"")</f>
        <v/>
      </c>
      <c r="AV183" s="15" t="str">
        <f t="shared" si="80"/>
        <v/>
      </c>
      <c r="AW183" s="15" t="str">
        <f>IFERROR(VLOOKUP($G183,TAB!$J:$BB,MATCH($AT183,TAB!$1:$1,0)-9,FALSE),"")</f>
        <v/>
      </c>
      <c r="AX183" s="15" t="str">
        <f>IF(AW183="AB",IFERROR(VLOOKUP($G183,TAB!$J:$BB,MATCH($AT183,TAB!$1:$1,0)-8,FALSE),""),"NA")</f>
        <v>NA</v>
      </c>
      <c r="AY183" s="15" t="str">
        <f>IFERROR(VLOOKUP($G183,TAB!$J:$BB,MATCH($AT183,TAB!$1:$1,0)-7,FALSE),"")</f>
        <v/>
      </c>
      <c r="AZ183" s="15" t="str">
        <f>IFERROR(VLOOKUP($G183,TAB!$J:$BB,MATCH($AT183,TAB!$1:$1,0)-6,FALSE),"")</f>
        <v/>
      </c>
      <c r="BA183" s="15" t="str">
        <f t="shared" si="81"/>
        <v/>
      </c>
      <c r="BB183" s="14" t="str">
        <f>IFERROR(VLOOKUP(BA183,INSTRUCTION!$I$1:$J$101,2),"")</f>
        <v/>
      </c>
      <c r="BC183" s="15" t="str">
        <f t="shared" si="101"/>
        <v/>
      </c>
      <c r="BD183" s="15" t="str">
        <f>IF(C183=0,"",TAB!I183)</f>
        <v/>
      </c>
      <c r="BE183" s="15" t="str">
        <f>IFERROR(VLOOKUP(BD183,INSTRUCTION!$D$2:$E$18,2,FALSE),"")</f>
        <v/>
      </c>
      <c r="BF183" s="15" t="str">
        <f t="shared" si="82"/>
        <v/>
      </c>
      <c r="BG183" s="15" t="str">
        <f>IFERROR(VLOOKUP($G183,TAB!$J:$BB,MATCH($BD183,TAB!$1:$1,0)-9,FALSE),"")</f>
        <v/>
      </c>
      <c r="BH183" s="15" t="str">
        <f>IF(BG183="AB",IFERROR(VLOOKUP($G183,TAB!$J:$BB,MATCH($BD183,TAB!$1:$1,0)-8,FALSE),""),"NA")</f>
        <v>NA</v>
      </c>
      <c r="BI183" s="15" t="str">
        <f>IFERROR(VLOOKUP($G183,TAB!$J:$BB,MATCH($BD183,TAB!$1:$1,0)-7,FALSE),"")</f>
        <v/>
      </c>
      <c r="BJ183" s="15" t="str">
        <f>IFERROR(VLOOKUP($G183,TAB!$J:$BB,MATCH($BD183,TAB!$1:$1,0)-6,FALSE),"")</f>
        <v/>
      </c>
      <c r="BK183" s="15" t="str">
        <f t="shared" si="83"/>
        <v/>
      </c>
      <c r="BL183" s="14" t="str">
        <f>IFERROR(VLOOKUP(BK183,INSTRUCTION!$I$1:$J$101,2),"")</f>
        <v/>
      </c>
      <c r="BM183" s="15" t="str">
        <f t="shared" si="102"/>
        <v/>
      </c>
      <c r="BN183" s="15" t="str">
        <f t="shared" si="84"/>
        <v/>
      </c>
      <c r="BO183" s="15" t="str">
        <f>IFERROR(SUMPRODUCT(LARGE((J183,S183,AC183,AM183,AW183,BG183),{1,2,3,4,5})),"")</f>
        <v/>
      </c>
      <c r="BP183" s="15" t="str">
        <f>IFERROR(SUMPRODUCT(LARGE((K183,U183,AE183,AO183,AY183,BI183),{1,2,3,4,5})),"")</f>
        <v/>
      </c>
      <c r="BQ183" s="15" t="str">
        <f>IF(BP183=0,"N.A.",IFERROR(SUMPRODUCT(LARGE((N183,W183,AG183,AQ183,BA183,BK183),{1,2,3,4,5})),""))</f>
        <v/>
      </c>
      <c r="BR183" s="15" t="str">
        <f t="shared" si="85"/>
        <v/>
      </c>
      <c r="BS183" s="15" t="str">
        <f t="shared" si="86"/>
        <v/>
      </c>
      <c r="BT183" s="15" t="str">
        <f t="shared" si="87"/>
        <v>N.A.</v>
      </c>
      <c r="BU183" s="15" t="str">
        <f t="shared" si="88"/>
        <v>N.A.</v>
      </c>
      <c r="BV183" s="15" t="str">
        <f t="shared" si="89"/>
        <v>N.A.</v>
      </c>
      <c r="BW183" s="34" t="str">
        <f t="shared" si="90"/>
        <v>N.A.</v>
      </c>
      <c r="BX183" s="15" t="str">
        <f t="shared" si="91"/>
        <v>N.A.</v>
      </c>
      <c r="BY183" s="15" t="str">
        <f t="shared" si="92"/>
        <v>N.A.</v>
      </c>
      <c r="BZ183" s="15" t="str">
        <f t="shared" si="95"/>
        <v>FAILED</v>
      </c>
      <c r="CA183" s="20" t="str">
        <f t="shared" si="93"/>
        <v/>
      </c>
      <c r="CB183" s="16">
        <f t="shared" si="94"/>
        <v>0</v>
      </c>
    </row>
    <row r="184" spans="1:80" x14ac:dyDescent="0.3">
      <c r="A184" s="49">
        <v>182</v>
      </c>
      <c r="B184" s="15">
        <f>TAB!A184</f>
        <v>0</v>
      </c>
      <c r="C184" s="15">
        <f>TAB!B184</f>
        <v>0</v>
      </c>
      <c r="D184" s="14" t="str">
        <f>IF(C184=0,"",TAB!C184)</f>
        <v/>
      </c>
      <c r="E184" s="14" t="str">
        <f>IF(C184=0,"",TAB!D184)</f>
        <v/>
      </c>
      <c r="F184" s="36" t="str">
        <f>IF(C184=0,"",TAB!E184)</f>
        <v/>
      </c>
      <c r="G184" s="14" t="str">
        <f>IF(C184=0,"",TAB!J184)</f>
        <v/>
      </c>
      <c r="H184" s="15" t="str">
        <f t="shared" si="71"/>
        <v/>
      </c>
      <c r="I184" s="15" t="str">
        <f t="shared" si="96"/>
        <v/>
      </c>
      <c r="J184" s="15" t="str">
        <f>IFERROR(VLOOKUP($G184,TAB!$J:$BB,2,FALSE),"")</f>
        <v/>
      </c>
      <c r="K184" s="15" t="str">
        <f>IF(J184="AB",IFERROR(VLOOKUP($G184,TAB!$J:$BB,3,FALSE),""),"NA")</f>
        <v>NA</v>
      </c>
      <c r="L184" s="15" t="str">
        <f>IFERROR(VLOOKUP($G184,TAB!$J:$BB,4,FALSE),"")</f>
        <v/>
      </c>
      <c r="M184" s="15" t="str">
        <f>IFERROR(VLOOKUP($G184,TAB!$J:$BB,5,FALSE),"")</f>
        <v/>
      </c>
      <c r="N184" s="15" t="str">
        <f t="shared" si="72"/>
        <v/>
      </c>
      <c r="O184" s="14" t="str">
        <f>IFERROR(VLOOKUP(N184,INSTRUCTION!$I$1:$J$101,2),"")</f>
        <v/>
      </c>
      <c r="P184" s="15" t="str">
        <f t="shared" si="97"/>
        <v/>
      </c>
      <c r="Q184" s="15" t="str">
        <f t="shared" si="73"/>
        <v/>
      </c>
      <c r="R184" s="15" t="str">
        <f t="shared" si="74"/>
        <v/>
      </c>
      <c r="S184" s="15" t="str">
        <f>IFERROR(VLOOKUP($G184,TAB!$J:$BB,6,FALSE),"")</f>
        <v/>
      </c>
      <c r="T184" s="15" t="str">
        <f>IF(S184="AB",IFERROR(VLOOKUP($G184,TAB!$J:$BB,7,FALSE),""),"NA")</f>
        <v>NA</v>
      </c>
      <c r="U184" s="15" t="str">
        <f>IFERROR(VLOOKUP($G184,TAB!$J:$BB,8,FALSE),"")</f>
        <v/>
      </c>
      <c r="V184" s="15" t="str">
        <f>IFERROR(VLOOKUP($G184,TAB!$J:$BB,9,FALSE),"")</f>
        <v/>
      </c>
      <c r="W184" s="15" t="str">
        <f t="shared" si="75"/>
        <v/>
      </c>
      <c r="X184" s="14" t="str">
        <f>IFERROR(VLOOKUP(W184,INSTRUCTION!$I$1:$J$101,2),"")</f>
        <v/>
      </c>
      <c r="Y184" s="15" t="str">
        <f t="shared" si="98"/>
        <v/>
      </c>
      <c r="Z184" s="14" t="str">
        <f>IF(C184=0,"",TAB!F184)</f>
        <v/>
      </c>
      <c r="AA184" s="15" t="str">
        <f>IFERROR(VLOOKUP(Z184,INSTRUCTION!$D$2:$E$18,2,FALSE),"")</f>
        <v/>
      </c>
      <c r="AB184" s="15" t="str">
        <f t="shared" si="76"/>
        <v/>
      </c>
      <c r="AC184" s="15" t="str">
        <f>IFERROR(VLOOKUP($G184,TAB!$J:$BB,MATCH($Z184,TAB!$1:$1,0)-9,FALSE),"")</f>
        <v/>
      </c>
      <c r="AD184" s="15" t="str">
        <f>IF(AC184="AB",IFERROR(VLOOKUP($G184,TAB!$J:$BB,MATCH($Z184,TAB!$1:$1,0)-8,FALSE),""),"NA")</f>
        <v>NA</v>
      </c>
      <c r="AE184" s="15" t="str">
        <f>IFERROR(VLOOKUP($G184,TAB!$J:$BB,MATCH($Z184,TAB!$1:$1,0)-7,FALSE),"")</f>
        <v/>
      </c>
      <c r="AF184" s="15" t="str">
        <f>IFERROR(VLOOKUP($G184,TAB!$J:$BB,MATCH($Z184,TAB!$1:$1,0)-6,FALSE),"")</f>
        <v/>
      </c>
      <c r="AG184" s="15" t="str">
        <f t="shared" si="77"/>
        <v/>
      </c>
      <c r="AH184" s="14" t="str">
        <f>IFERROR(VLOOKUP(AG184,INSTRUCTION!$I$1:$J$101,2),"")</f>
        <v/>
      </c>
      <c r="AI184" s="15" t="str">
        <f t="shared" si="99"/>
        <v/>
      </c>
      <c r="AJ184" s="15" t="str">
        <f>IF(C184=0,"",TAB!G184)</f>
        <v/>
      </c>
      <c r="AK184" s="15" t="str">
        <f>IFERROR(VLOOKUP(AJ184,INSTRUCTION!$D$2:$E$18,2,FALSE),"")</f>
        <v/>
      </c>
      <c r="AL184" s="15" t="str">
        <f t="shared" si="78"/>
        <v/>
      </c>
      <c r="AM184" s="15" t="str">
        <f>IFERROR(VLOOKUP($G184,TAB!$J:$BB,MATCH($AJ184,TAB!$1:$1,0)-9,FALSE),"")</f>
        <v/>
      </c>
      <c r="AN184" s="15" t="str">
        <f>IF(AM184="AB",IFERROR(VLOOKUP($G184,TAB!$J:$BB,MATCH($AJ184,TAB!$1:$1,0)-8,FALSE),""),"NA")</f>
        <v>NA</v>
      </c>
      <c r="AO184" s="15" t="str">
        <f>IFERROR(VLOOKUP($G184,TAB!$J:$BB,MATCH($AJ184,TAB!$1:$1,0)-7,FALSE),"")</f>
        <v/>
      </c>
      <c r="AP184" s="15" t="str">
        <f>IFERROR(VLOOKUP($G184,TAB!$J:$BB,MATCH($AJ184,TAB!$1:$1,0)-6,FALSE),"")</f>
        <v/>
      </c>
      <c r="AQ184" s="15" t="str">
        <f t="shared" si="79"/>
        <v/>
      </c>
      <c r="AR184" s="14" t="str">
        <f>IFERROR(VLOOKUP(AQ184,INSTRUCTION!$I$1:$J$101,2),"")</f>
        <v/>
      </c>
      <c r="AS184" s="15" t="str">
        <f t="shared" si="100"/>
        <v/>
      </c>
      <c r="AT184" s="15" t="str">
        <f>IF(C184=0,"",TAB!H184)</f>
        <v/>
      </c>
      <c r="AU184" s="15" t="str">
        <f>IFERROR(VLOOKUP(AT184,INSTRUCTION!$D$2:$E$18,2,FALSE),"")</f>
        <v/>
      </c>
      <c r="AV184" s="15" t="str">
        <f t="shared" si="80"/>
        <v/>
      </c>
      <c r="AW184" s="15" t="str">
        <f>IFERROR(VLOOKUP($G184,TAB!$J:$BB,MATCH($AT184,TAB!$1:$1,0)-9,FALSE),"")</f>
        <v/>
      </c>
      <c r="AX184" s="15" t="str">
        <f>IF(AW184="AB",IFERROR(VLOOKUP($G184,TAB!$J:$BB,MATCH($AT184,TAB!$1:$1,0)-8,FALSE),""),"NA")</f>
        <v>NA</v>
      </c>
      <c r="AY184" s="15" t="str">
        <f>IFERROR(VLOOKUP($G184,TAB!$J:$BB,MATCH($AT184,TAB!$1:$1,0)-7,FALSE),"")</f>
        <v/>
      </c>
      <c r="AZ184" s="15" t="str">
        <f>IFERROR(VLOOKUP($G184,TAB!$J:$BB,MATCH($AT184,TAB!$1:$1,0)-6,FALSE),"")</f>
        <v/>
      </c>
      <c r="BA184" s="15" t="str">
        <f t="shared" si="81"/>
        <v/>
      </c>
      <c r="BB184" s="14" t="str">
        <f>IFERROR(VLOOKUP(BA184,INSTRUCTION!$I$1:$J$101,2),"")</f>
        <v/>
      </c>
      <c r="BC184" s="15" t="str">
        <f t="shared" si="101"/>
        <v/>
      </c>
      <c r="BD184" s="15" t="str">
        <f>IF(C184=0,"",TAB!I184)</f>
        <v/>
      </c>
      <c r="BE184" s="15" t="str">
        <f>IFERROR(VLOOKUP(BD184,INSTRUCTION!$D$2:$E$18,2,FALSE),"")</f>
        <v/>
      </c>
      <c r="BF184" s="15" t="str">
        <f t="shared" si="82"/>
        <v/>
      </c>
      <c r="BG184" s="15" t="str">
        <f>IFERROR(VLOOKUP($G184,TAB!$J:$BB,MATCH($BD184,TAB!$1:$1,0)-9,FALSE),"")</f>
        <v/>
      </c>
      <c r="BH184" s="15" t="str">
        <f>IF(BG184="AB",IFERROR(VLOOKUP($G184,TAB!$J:$BB,MATCH($BD184,TAB!$1:$1,0)-8,FALSE),""),"NA")</f>
        <v>NA</v>
      </c>
      <c r="BI184" s="15" t="str">
        <f>IFERROR(VLOOKUP($G184,TAB!$J:$BB,MATCH($BD184,TAB!$1:$1,0)-7,FALSE),"")</f>
        <v/>
      </c>
      <c r="BJ184" s="15" t="str">
        <f>IFERROR(VLOOKUP($G184,TAB!$J:$BB,MATCH($BD184,TAB!$1:$1,0)-6,FALSE),"")</f>
        <v/>
      </c>
      <c r="BK184" s="15" t="str">
        <f t="shared" si="83"/>
        <v/>
      </c>
      <c r="BL184" s="14" t="str">
        <f>IFERROR(VLOOKUP(BK184,INSTRUCTION!$I$1:$J$101,2),"")</f>
        <v/>
      </c>
      <c r="BM184" s="15" t="str">
        <f t="shared" si="102"/>
        <v/>
      </c>
      <c r="BN184" s="15" t="str">
        <f t="shared" si="84"/>
        <v/>
      </c>
      <c r="BO184" s="15" t="str">
        <f>IFERROR(SUMPRODUCT(LARGE((J184,S184,AC184,AM184,AW184,BG184),{1,2,3,4,5})),"")</f>
        <v/>
      </c>
      <c r="BP184" s="15" t="str">
        <f>IFERROR(SUMPRODUCT(LARGE((K184,U184,AE184,AO184,AY184,BI184),{1,2,3,4,5})),"")</f>
        <v/>
      </c>
      <c r="BQ184" s="15" t="str">
        <f>IF(BP184=0,"N.A.",IFERROR(SUMPRODUCT(LARGE((N184,W184,AG184,AQ184,BA184,BK184),{1,2,3,4,5})),""))</f>
        <v/>
      </c>
      <c r="BR184" s="15" t="str">
        <f t="shared" si="85"/>
        <v/>
      </c>
      <c r="BS184" s="15" t="str">
        <f t="shared" si="86"/>
        <v/>
      </c>
      <c r="BT184" s="15" t="str">
        <f t="shared" si="87"/>
        <v>N.A.</v>
      </c>
      <c r="BU184" s="15" t="str">
        <f t="shared" si="88"/>
        <v>N.A.</v>
      </c>
      <c r="BV184" s="15" t="str">
        <f t="shared" si="89"/>
        <v>N.A.</v>
      </c>
      <c r="BW184" s="34" t="str">
        <f t="shared" si="90"/>
        <v>N.A.</v>
      </c>
      <c r="BX184" s="15" t="str">
        <f t="shared" si="91"/>
        <v>N.A.</v>
      </c>
      <c r="BY184" s="15" t="str">
        <f t="shared" si="92"/>
        <v>N.A.</v>
      </c>
      <c r="BZ184" s="15" t="str">
        <f t="shared" si="95"/>
        <v>FAILED</v>
      </c>
      <c r="CA184" s="20" t="str">
        <f t="shared" si="93"/>
        <v/>
      </c>
      <c r="CB184" s="16">
        <f t="shared" si="94"/>
        <v>0</v>
      </c>
    </row>
    <row r="185" spans="1:80" x14ac:dyDescent="0.3">
      <c r="A185" s="49">
        <v>183</v>
      </c>
      <c r="B185" s="15">
        <f>TAB!A185</f>
        <v>0</v>
      </c>
      <c r="C185" s="15">
        <f>TAB!B185</f>
        <v>0</v>
      </c>
      <c r="D185" s="14" t="str">
        <f>IF(C185=0,"",TAB!C185)</f>
        <v/>
      </c>
      <c r="E185" s="14" t="str">
        <f>IF(C185=0,"",TAB!D185)</f>
        <v/>
      </c>
      <c r="F185" s="36" t="str">
        <f>IF(C185=0,"",TAB!E185)</f>
        <v/>
      </c>
      <c r="G185" s="14" t="str">
        <f>IF(C185=0,"",TAB!J185)</f>
        <v/>
      </c>
      <c r="H185" s="15" t="str">
        <f t="shared" si="71"/>
        <v/>
      </c>
      <c r="I185" s="15" t="str">
        <f t="shared" si="96"/>
        <v/>
      </c>
      <c r="J185" s="15" t="str">
        <f>IFERROR(VLOOKUP($G185,TAB!$J:$BB,2,FALSE),"")</f>
        <v/>
      </c>
      <c r="K185" s="15" t="str">
        <f>IF(J185="AB",IFERROR(VLOOKUP($G185,TAB!$J:$BB,3,FALSE),""),"NA")</f>
        <v>NA</v>
      </c>
      <c r="L185" s="15" t="str">
        <f>IFERROR(VLOOKUP($G185,TAB!$J:$BB,4,FALSE),"")</f>
        <v/>
      </c>
      <c r="M185" s="15" t="str">
        <f>IFERROR(VLOOKUP($G185,TAB!$J:$BB,5,FALSE),"")</f>
        <v/>
      </c>
      <c r="N185" s="15" t="str">
        <f t="shared" si="72"/>
        <v/>
      </c>
      <c r="O185" s="14" t="str">
        <f>IFERROR(VLOOKUP(N185,INSTRUCTION!$I$1:$J$101,2),"")</f>
        <v/>
      </c>
      <c r="P185" s="15" t="str">
        <f t="shared" si="97"/>
        <v/>
      </c>
      <c r="Q185" s="15" t="str">
        <f t="shared" si="73"/>
        <v/>
      </c>
      <c r="R185" s="15" t="str">
        <f t="shared" si="74"/>
        <v/>
      </c>
      <c r="S185" s="15" t="str">
        <f>IFERROR(VLOOKUP($G185,TAB!$J:$BB,6,FALSE),"")</f>
        <v/>
      </c>
      <c r="T185" s="15" t="str">
        <f>IF(S185="AB",IFERROR(VLOOKUP($G185,TAB!$J:$BB,7,FALSE),""),"NA")</f>
        <v>NA</v>
      </c>
      <c r="U185" s="15" t="str">
        <f>IFERROR(VLOOKUP($G185,TAB!$J:$BB,8,FALSE),"")</f>
        <v/>
      </c>
      <c r="V185" s="15" t="str">
        <f>IFERROR(VLOOKUP($G185,TAB!$J:$BB,9,FALSE),"")</f>
        <v/>
      </c>
      <c r="W185" s="15" t="str">
        <f t="shared" si="75"/>
        <v/>
      </c>
      <c r="X185" s="14" t="str">
        <f>IFERROR(VLOOKUP(W185,INSTRUCTION!$I$1:$J$101,2),"")</f>
        <v/>
      </c>
      <c r="Y185" s="15" t="str">
        <f t="shared" si="98"/>
        <v/>
      </c>
      <c r="Z185" s="14" t="str">
        <f>IF(C185=0,"",TAB!F185)</f>
        <v/>
      </c>
      <c r="AA185" s="15" t="str">
        <f>IFERROR(VLOOKUP(Z185,INSTRUCTION!$D$2:$E$18,2,FALSE),"")</f>
        <v/>
      </c>
      <c r="AB185" s="15" t="str">
        <f t="shared" si="76"/>
        <v/>
      </c>
      <c r="AC185" s="15" t="str">
        <f>IFERROR(VLOOKUP($G185,TAB!$J:$BB,MATCH($Z185,TAB!$1:$1,0)-9,FALSE),"")</f>
        <v/>
      </c>
      <c r="AD185" s="15" t="str">
        <f>IF(AC185="AB",IFERROR(VLOOKUP($G185,TAB!$J:$BB,MATCH($Z185,TAB!$1:$1,0)-8,FALSE),""),"NA")</f>
        <v>NA</v>
      </c>
      <c r="AE185" s="15" t="str">
        <f>IFERROR(VLOOKUP($G185,TAB!$J:$BB,MATCH($Z185,TAB!$1:$1,0)-7,FALSE),"")</f>
        <v/>
      </c>
      <c r="AF185" s="15" t="str">
        <f>IFERROR(VLOOKUP($G185,TAB!$J:$BB,MATCH($Z185,TAB!$1:$1,0)-6,FALSE),"")</f>
        <v/>
      </c>
      <c r="AG185" s="15" t="str">
        <f t="shared" si="77"/>
        <v/>
      </c>
      <c r="AH185" s="14" t="str">
        <f>IFERROR(VLOOKUP(AG185,INSTRUCTION!$I$1:$J$101,2),"")</f>
        <v/>
      </c>
      <c r="AI185" s="15" t="str">
        <f t="shared" si="99"/>
        <v/>
      </c>
      <c r="AJ185" s="15" t="str">
        <f>IF(C185=0,"",TAB!G185)</f>
        <v/>
      </c>
      <c r="AK185" s="15" t="str">
        <f>IFERROR(VLOOKUP(AJ185,INSTRUCTION!$D$2:$E$18,2,FALSE),"")</f>
        <v/>
      </c>
      <c r="AL185" s="15" t="str">
        <f t="shared" si="78"/>
        <v/>
      </c>
      <c r="AM185" s="15" t="str">
        <f>IFERROR(VLOOKUP($G185,TAB!$J:$BB,MATCH($AJ185,TAB!$1:$1,0)-9,FALSE),"")</f>
        <v/>
      </c>
      <c r="AN185" s="15" t="str">
        <f>IF(AM185="AB",IFERROR(VLOOKUP($G185,TAB!$J:$BB,MATCH($AJ185,TAB!$1:$1,0)-8,FALSE),""),"NA")</f>
        <v>NA</v>
      </c>
      <c r="AO185" s="15" t="str">
        <f>IFERROR(VLOOKUP($G185,TAB!$J:$BB,MATCH($AJ185,TAB!$1:$1,0)-7,FALSE),"")</f>
        <v/>
      </c>
      <c r="AP185" s="15" t="str">
        <f>IFERROR(VLOOKUP($G185,TAB!$J:$BB,MATCH($AJ185,TAB!$1:$1,0)-6,FALSE),"")</f>
        <v/>
      </c>
      <c r="AQ185" s="15" t="str">
        <f t="shared" si="79"/>
        <v/>
      </c>
      <c r="AR185" s="14" t="str">
        <f>IFERROR(VLOOKUP(AQ185,INSTRUCTION!$I$1:$J$101,2),"")</f>
        <v/>
      </c>
      <c r="AS185" s="15" t="str">
        <f t="shared" si="100"/>
        <v/>
      </c>
      <c r="AT185" s="15" t="str">
        <f>IF(C185=0,"",TAB!H185)</f>
        <v/>
      </c>
      <c r="AU185" s="15" t="str">
        <f>IFERROR(VLOOKUP(AT185,INSTRUCTION!$D$2:$E$18,2,FALSE),"")</f>
        <v/>
      </c>
      <c r="AV185" s="15" t="str">
        <f t="shared" si="80"/>
        <v/>
      </c>
      <c r="AW185" s="15" t="str">
        <f>IFERROR(VLOOKUP($G185,TAB!$J:$BB,MATCH($AT185,TAB!$1:$1,0)-9,FALSE),"")</f>
        <v/>
      </c>
      <c r="AX185" s="15" t="str">
        <f>IF(AW185="AB",IFERROR(VLOOKUP($G185,TAB!$J:$BB,MATCH($AT185,TAB!$1:$1,0)-8,FALSE),""),"NA")</f>
        <v>NA</v>
      </c>
      <c r="AY185" s="15" t="str">
        <f>IFERROR(VLOOKUP($G185,TAB!$J:$BB,MATCH($AT185,TAB!$1:$1,0)-7,FALSE),"")</f>
        <v/>
      </c>
      <c r="AZ185" s="15" t="str">
        <f>IFERROR(VLOOKUP($G185,TAB!$J:$BB,MATCH($AT185,TAB!$1:$1,0)-6,FALSE),"")</f>
        <v/>
      </c>
      <c r="BA185" s="15" t="str">
        <f t="shared" si="81"/>
        <v/>
      </c>
      <c r="BB185" s="14" t="str">
        <f>IFERROR(VLOOKUP(BA185,INSTRUCTION!$I$1:$J$101,2),"")</f>
        <v/>
      </c>
      <c r="BC185" s="15" t="str">
        <f t="shared" si="101"/>
        <v/>
      </c>
      <c r="BD185" s="15" t="str">
        <f>IF(C185=0,"",TAB!I185)</f>
        <v/>
      </c>
      <c r="BE185" s="15" t="str">
        <f>IFERROR(VLOOKUP(BD185,INSTRUCTION!$D$2:$E$18,2,FALSE),"")</f>
        <v/>
      </c>
      <c r="BF185" s="15" t="str">
        <f t="shared" si="82"/>
        <v/>
      </c>
      <c r="BG185" s="15" t="str">
        <f>IFERROR(VLOOKUP($G185,TAB!$J:$BB,MATCH($BD185,TAB!$1:$1,0)-9,FALSE),"")</f>
        <v/>
      </c>
      <c r="BH185" s="15" t="str">
        <f>IF(BG185="AB",IFERROR(VLOOKUP($G185,TAB!$J:$BB,MATCH($BD185,TAB!$1:$1,0)-8,FALSE),""),"NA")</f>
        <v>NA</v>
      </c>
      <c r="BI185" s="15" t="str">
        <f>IFERROR(VLOOKUP($G185,TAB!$J:$BB,MATCH($BD185,TAB!$1:$1,0)-7,FALSE),"")</f>
        <v/>
      </c>
      <c r="BJ185" s="15" t="str">
        <f>IFERROR(VLOOKUP($G185,TAB!$J:$BB,MATCH($BD185,TAB!$1:$1,0)-6,FALSE),"")</f>
        <v/>
      </c>
      <c r="BK185" s="15" t="str">
        <f t="shared" si="83"/>
        <v/>
      </c>
      <c r="BL185" s="14" t="str">
        <f>IFERROR(VLOOKUP(BK185,INSTRUCTION!$I$1:$J$101,2),"")</f>
        <v/>
      </c>
      <c r="BM185" s="15" t="str">
        <f t="shared" si="102"/>
        <v/>
      </c>
      <c r="BN185" s="15" t="str">
        <f t="shared" si="84"/>
        <v/>
      </c>
      <c r="BO185" s="15" t="str">
        <f>IFERROR(SUMPRODUCT(LARGE((J185,S185,AC185,AM185,AW185,BG185),{1,2,3,4,5})),"")</f>
        <v/>
      </c>
      <c r="BP185" s="15" t="str">
        <f>IFERROR(SUMPRODUCT(LARGE((K185,U185,AE185,AO185,AY185,BI185),{1,2,3,4,5})),"")</f>
        <v/>
      </c>
      <c r="BQ185" s="15" t="str">
        <f>IF(BP185=0,"N.A.",IFERROR(SUMPRODUCT(LARGE((N185,W185,AG185,AQ185,BA185,BK185),{1,2,3,4,5})),""))</f>
        <v/>
      </c>
      <c r="BR185" s="15" t="str">
        <f t="shared" si="85"/>
        <v/>
      </c>
      <c r="BS185" s="15" t="str">
        <f t="shared" si="86"/>
        <v/>
      </c>
      <c r="BT185" s="15" t="str">
        <f t="shared" si="87"/>
        <v>N.A.</v>
      </c>
      <c r="BU185" s="15" t="str">
        <f t="shared" si="88"/>
        <v>N.A.</v>
      </c>
      <c r="BV185" s="15" t="str">
        <f t="shared" si="89"/>
        <v>N.A.</v>
      </c>
      <c r="BW185" s="34" t="str">
        <f t="shared" si="90"/>
        <v>N.A.</v>
      </c>
      <c r="BX185" s="15" t="str">
        <f t="shared" si="91"/>
        <v>N.A.</v>
      </c>
      <c r="BY185" s="15" t="str">
        <f t="shared" si="92"/>
        <v>N.A.</v>
      </c>
      <c r="BZ185" s="15" t="str">
        <f t="shared" si="95"/>
        <v>FAILED</v>
      </c>
      <c r="CA185" s="20" t="str">
        <f t="shared" si="93"/>
        <v/>
      </c>
      <c r="CB185" s="16">
        <f t="shared" si="94"/>
        <v>0</v>
      </c>
    </row>
    <row r="186" spans="1:80" x14ac:dyDescent="0.3">
      <c r="A186" s="49">
        <v>184</v>
      </c>
      <c r="B186" s="15">
        <f>TAB!A186</f>
        <v>0</v>
      </c>
      <c r="C186" s="15">
        <f>TAB!B186</f>
        <v>0</v>
      </c>
      <c r="D186" s="14" t="str">
        <f>IF(C186=0,"",TAB!C186)</f>
        <v/>
      </c>
      <c r="E186" s="14" t="str">
        <f>IF(C186=0,"",TAB!D186)</f>
        <v/>
      </c>
      <c r="F186" s="36" t="str">
        <f>IF(C186=0,"",TAB!E186)</f>
        <v/>
      </c>
      <c r="G186" s="14" t="str">
        <f>IF(C186=0,"",TAB!J186)</f>
        <v/>
      </c>
      <c r="H186" s="15" t="str">
        <f t="shared" si="71"/>
        <v/>
      </c>
      <c r="I186" s="15" t="str">
        <f t="shared" si="96"/>
        <v/>
      </c>
      <c r="J186" s="15" t="str">
        <f>IFERROR(VLOOKUP($G186,TAB!$J:$BB,2,FALSE),"")</f>
        <v/>
      </c>
      <c r="K186" s="15" t="str">
        <f>IF(J186="AB",IFERROR(VLOOKUP($G186,TAB!$J:$BB,3,FALSE),""),"NA")</f>
        <v>NA</v>
      </c>
      <c r="L186" s="15" t="str">
        <f>IFERROR(VLOOKUP($G186,TAB!$J:$BB,4,FALSE),"")</f>
        <v/>
      </c>
      <c r="M186" s="15" t="str">
        <f>IFERROR(VLOOKUP($G186,TAB!$J:$BB,5,FALSE),"")</f>
        <v/>
      </c>
      <c r="N186" s="15" t="str">
        <f t="shared" si="72"/>
        <v/>
      </c>
      <c r="O186" s="14" t="str">
        <f>IFERROR(VLOOKUP(N186,INSTRUCTION!$I$1:$J$101,2),"")</f>
        <v/>
      </c>
      <c r="P186" s="15" t="str">
        <f t="shared" si="97"/>
        <v/>
      </c>
      <c r="Q186" s="15" t="str">
        <f t="shared" si="73"/>
        <v/>
      </c>
      <c r="R186" s="15" t="str">
        <f t="shared" si="74"/>
        <v/>
      </c>
      <c r="S186" s="15" t="str">
        <f>IFERROR(VLOOKUP($G186,TAB!$J:$BB,6,FALSE),"")</f>
        <v/>
      </c>
      <c r="T186" s="15" t="str">
        <f>IF(S186="AB",IFERROR(VLOOKUP($G186,TAB!$J:$BB,7,FALSE),""),"NA")</f>
        <v>NA</v>
      </c>
      <c r="U186" s="15" t="str">
        <f>IFERROR(VLOOKUP($G186,TAB!$J:$BB,8,FALSE),"")</f>
        <v/>
      </c>
      <c r="V186" s="15" t="str">
        <f>IFERROR(VLOOKUP($G186,TAB!$J:$BB,9,FALSE),"")</f>
        <v/>
      </c>
      <c r="W186" s="15" t="str">
        <f t="shared" si="75"/>
        <v/>
      </c>
      <c r="X186" s="14" t="str">
        <f>IFERROR(VLOOKUP(W186,INSTRUCTION!$I$1:$J$101,2),"")</f>
        <v/>
      </c>
      <c r="Y186" s="15" t="str">
        <f t="shared" si="98"/>
        <v/>
      </c>
      <c r="Z186" s="14" t="str">
        <f>IF(C186=0,"",TAB!F186)</f>
        <v/>
      </c>
      <c r="AA186" s="15" t="str">
        <f>IFERROR(VLOOKUP(Z186,INSTRUCTION!$D$2:$E$18,2,FALSE),"")</f>
        <v/>
      </c>
      <c r="AB186" s="15" t="str">
        <f t="shared" si="76"/>
        <v/>
      </c>
      <c r="AC186" s="15" t="str">
        <f>IFERROR(VLOOKUP($G186,TAB!$J:$BB,MATCH($Z186,TAB!$1:$1,0)-9,FALSE),"")</f>
        <v/>
      </c>
      <c r="AD186" s="15" t="str">
        <f>IF(AC186="AB",IFERROR(VLOOKUP($G186,TAB!$J:$BB,MATCH($Z186,TAB!$1:$1,0)-8,FALSE),""),"NA")</f>
        <v>NA</v>
      </c>
      <c r="AE186" s="15" t="str">
        <f>IFERROR(VLOOKUP($G186,TAB!$J:$BB,MATCH($Z186,TAB!$1:$1,0)-7,FALSE),"")</f>
        <v/>
      </c>
      <c r="AF186" s="15" t="str">
        <f>IFERROR(VLOOKUP($G186,TAB!$J:$BB,MATCH($Z186,TAB!$1:$1,0)-6,FALSE),"")</f>
        <v/>
      </c>
      <c r="AG186" s="15" t="str">
        <f t="shared" si="77"/>
        <v/>
      </c>
      <c r="AH186" s="14" t="str">
        <f>IFERROR(VLOOKUP(AG186,INSTRUCTION!$I$1:$J$101,2),"")</f>
        <v/>
      </c>
      <c r="AI186" s="15" t="str">
        <f t="shared" si="99"/>
        <v/>
      </c>
      <c r="AJ186" s="15" t="str">
        <f>IF(C186=0,"",TAB!G186)</f>
        <v/>
      </c>
      <c r="AK186" s="15" t="str">
        <f>IFERROR(VLOOKUP(AJ186,INSTRUCTION!$D$2:$E$18,2,FALSE),"")</f>
        <v/>
      </c>
      <c r="AL186" s="15" t="str">
        <f t="shared" si="78"/>
        <v/>
      </c>
      <c r="AM186" s="15" t="str">
        <f>IFERROR(VLOOKUP($G186,TAB!$J:$BB,MATCH($AJ186,TAB!$1:$1,0)-9,FALSE),"")</f>
        <v/>
      </c>
      <c r="AN186" s="15" t="str">
        <f>IF(AM186="AB",IFERROR(VLOOKUP($G186,TAB!$J:$BB,MATCH($AJ186,TAB!$1:$1,0)-8,FALSE),""),"NA")</f>
        <v>NA</v>
      </c>
      <c r="AO186" s="15" t="str">
        <f>IFERROR(VLOOKUP($G186,TAB!$J:$BB,MATCH($AJ186,TAB!$1:$1,0)-7,FALSE),"")</f>
        <v/>
      </c>
      <c r="AP186" s="15" t="str">
        <f>IFERROR(VLOOKUP($G186,TAB!$J:$BB,MATCH($AJ186,TAB!$1:$1,0)-6,FALSE),"")</f>
        <v/>
      </c>
      <c r="AQ186" s="15" t="str">
        <f t="shared" si="79"/>
        <v/>
      </c>
      <c r="AR186" s="14" t="str">
        <f>IFERROR(VLOOKUP(AQ186,INSTRUCTION!$I$1:$J$101,2),"")</f>
        <v/>
      </c>
      <c r="AS186" s="15" t="str">
        <f t="shared" si="100"/>
        <v/>
      </c>
      <c r="AT186" s="15" t="str">
        <f>IF(C186=0,"",TAB!H186)</f>
        <v/>
      </c>
      <c r="AU186" s="15" t="str">
        <f>IFERROR(VLOOKUP(AT186,INSTRUCTION!$D$2:$E$18,2,FALSE),"")</f>
        <v/>
      </c>
      <c r="AV186" s="15" t="str">
        <f t="shared" si="80"/>
        <v/>
      </c>
      <c r="AW186" s="15" t="str">
        <f>IFERROR(VLOOKUP($G186,TAB!$J:$BB,MATCH($AT186,TAB!$1:$1,0)-9,FALSE),"")</f>
        <v/>
      </c>
      <c r="AX186" s="15" t="str">
        <f>IF(AW186="AB",IFERROR(VLOOKUP($G186,TAB!$J:$BB,MATCH($AT186,TAB!$1:$1,0)-8,FALSE),""),"NA")</f>
        <v>NA</v>
      </c>
      <c r="AY186" s="15" t="str">
        <f>IFERROR(VLOOKUP($G186,TAB!$J:$BB,MATCH($AT186,TAB!$1:$1,0)-7,FALSE),"")</f>
        <v/>
      </c>
      <c r="AZ186" s="15" t="str">
        <f>IFERROR(VLOOKUP($G186,TAB!$J:$BB,MATCH($AT186,TAB!$1:$1,0)-6,FALSE),"")</f>
        <v/>
      </c>
      <c r="BA186" s="15" t="str">
        <f t="shared" si="81"/>
        <v/>
      </c>
      <c r="BB186" s="14" t="str">
        <f>IFERROR(VLOOKUP(BA186,INSTRUCTION!$I$1:$J$101,2),"")</f>
        <v/>
      </c>
      <c r="BC186" s="15" t="str">
        <f t="shared" si="101"/>
        <v/>
      </c>
      <c r="BD186" s="15" t="str">
        <f>IF(C186=0,"",TAB!I186)</f>
        <v/>
      </c>
      <c r="BE186" s="15" t="str">
        <f>IFERROR(VLOOKUP(BD186,INSTRUCTION!$D$2:$E$18,2,FALSE),"")</f>
        <v/>
      </c>
      <c r="BF186" s="15" t="str">
        <f t="shared" si="82"/>
        <v/>
      </c>
      <c r="BG186" s="15" t="str">
        <f>IFERROR(VLOOKUP($G186,TAB!$J:$BB,MATCH($BD186,TAB!$1:$1,0)-9,FALSE),"")</f>
        <v/>
      </c>
      <c r="BH186" s="15" t="str">
        <f>IF(BG186="AB",IFERROR(VLOOKUP($G186,TAB!$J:$BB,MATCH($BD186,TAB!$1:$1,0)-8,FALSE),""),"NA")</f>
        <v>NA</v>
      </c>
      <c r="BI186" s="15" t="str">
        <f>IFERROR(VLOOKUP($G186,TAB!$J:$BB,MATCH($BD186,TAB!$1:$1,0)-7,FALSE),"")</f>
        <v/>
      </c>
      <c r="BJ186" s="15" t="str">
        <f>IFERROR(VLOOKUP($G186,TAB!$J:$BB,MATCH($BD186,TAB!$1:$1,0)-6,FALSE),"")</f>
        <v/>
      </c>
      <c r="BK186" s="15" t="str">
        <f t="shared" si="83"/>
        <v/>
      </c>
      <c r="BL186" s="14" t="str">
        <f>IFERROR(VLOOKUP(BK186,INSTRUCTION!$I$1:$J$101,2),"")</f>
        <v/>
      </c>
      <c r="BM186" s="15" t="str">
        <f t="shared" si="102"/>
        <v/>
      </c>
      <c r="BN186" s="15" t="str">
        <f t="shared" si="84"/>
        <v/>
      </c>
      <c r="BO186" s="15" t="str">
        <f>IFERROR(SUMPRODUCT(LARGE((J186,S186,AC186,AM186,AW186,BG186),{1,2,3,4,5})),"")</f>
        <v/>
      </c>
      <c r="BP186" s="15" t="str">
        <f>IFERROR(SUMPRODUCT(LARGE((K186,U186,AE186,AO186,AY186,BI186),{1,2,3,4,5})),"")</f>
        <v/>
      </c>
      <c r="BQ186" s="15" t="str">
        <f>IF(BP186=0,"N.A.",IFERROR(SUMPRODUCT(LARGE((N186,W186,AG186,AQ186,BA186,BK186),{1,2,3,4,5})),""))</f>
        <v/>
      </c>
      <c r="BR186" s="15" t="str">
        <f t="shared" si="85"/>
        <v/>
      </c>
      <c r="BS186" s="15" t="str">
        <f t="shared" si="86"/>
        <v/>
      </c>
      <c r="BT186" s="15" t="str">
        <f t="shared" si="87"/>
        <v>N.A.</v>
      </c>
      <c r="BU186" s="15" t="str">
        <f t="shared" si="88"/>
        <v>N.A.</v>
      </c>
      <c r="BV186" s="15" t="str">
        <f t="shared" si="89"/>
        <v>N.A.</v>
      </c>
      <c r="BW186" s="34" t="str">
        <f t="shared" si="90"/>
        <v>N.A.</v>
      </c>
      <c r="BX186" s="15" t="str">
        <f t="shared" si="91"/>
        <v>N.A.</v>
      </c>
      <c r="BY186" s="15" t="str">
        <f t="shared" si="92"/>
        <v>N.A.</v>
      </c>
      <c r="BZ186" s="15" t="str">
        <f t="shared" si="95"/>
        <v>FAILED</v>
      </c>
      <c r="CA186" s="20" t="str">
        <f t="shared" si="93"/>
        <v/>
      </c>
      <c r="CB186" s="16">
        <f t="shared" si="94"/>
        <v>0</v>
      </c>
    </row>
    <row r="187" spans="1:80" x14ac:dyDescent="0.3">
      <c r="A187" s="49">
        <v>185</v>
      </c>
      <c r="B187" s="15">
        <f>TAB!A187</f>
        <v>0</v>
      </c>
      <c r="C187" s="15">
        <f>TAB!B187</f>
        <v>0</v>
      </c>
      <c r="D187" s="14" t="str">
        <f>IF(C187=0,"",TAB!C187)</f>
        <v/>
      </c>
      <c r="E187" s="14" t="str">
        <f>IF(C187=0,"",TAB!D187)</f>
        <v/>
      </c>
      <c r="F187" s="36" t="str">
        <f>IF(C187=0,"",TAB!E187)</f>
        <v/>
      </c>
      <c r="G187" s="14" t="str">
        <f>IF(C187=0,"",TAB!J187)</f>
        <v/>
      </c>
      <c r="H187" s="15" t="str">
        <f t="shared" si="71"/>
        <v/>
      </c>
      <c r="I187" s="15" t="str">
        <f t="shared" si="96"/>
        <v/>
      </c>
      <c r="J187" s="15" t="str">
        <f>IFERROR(VLOOKUP($G187,TAB!$J:$BB,2,FALSE),"")</f>
        <v/>
      </c>
      <c r="K187" s="15" t="str">
        <f>IF(J187="AB",IFERROR(VLOOKUP($G187,TAB!$J:$BB,3,FALSE),""),"NA")</f>
        <v>NA</v>
      </c>
      <c r="L187" s="15" t="str">
        <f>IFERROR(VLOOKUP($G187,TAB!$J:$BB,4,FALSE),"")</f>
        <v/>
      </c>
      <c r="M187" s="15" t="str">
        <f>IFERROR(VLOOKUP($G187,TAB!$J:$BB,5,FALSE),"")</f>
        <v/>
      </c>
      <c r="N187" s="15" t="str">
        <f t="shared" si="72"/>
        <v/>
      </c>
      <c r="O187" s="14" t="str">
        <f>IFERROR(VLOOKUP(N187,INSTRUCTION!$I$1:$J$101,2),"")</f>
        <v/>
      </c>
      <c r="P187" s="15" t="str">
        <f t="shared" si="97"/>
        <v/>
      </c>
      <c r="Q187" s="15" t="str">
        <f t="shared" si="73"/>
        <v/>
      </c>
      <c r="R187" s="15" t="str">
        <f t="shared" si="74"/>
        <v/>
      </c>
      <c r="S187" s="15" t="str">
        <f>IFERROR(VLOOKUP($G187,TAB!$J:$BB,6,FALSE),"")</f>
        <v/>
      </c>
      <c r="T187" s="15" t="str">
        <f>IF(S187="AB",IFERROR(VLOOKUP($G187,TAB!$J:$BB,7,FALSE),""),"NA")</f>
        <v>NA</v>
      </c>
      <c r="U187" s="15" t="str">
        <f>IFERROR(VLOOKUP($G187,TAB!$J:$BB,8,FALSE),"")</f>
        <v/>
      </c>
      <c r="V187" s="15" t="str">
        <f>IFERROR(VLOOKUP($G187,TAB!$J:$BB,9,FALSE),"")</f>
        <v/>
      </c>
      <c r="W187" s="15" t="str">
        <f t="shared" si="75"/>
        <v/>
      </c>
      <c r="X187" s="14" t="str">
        <f>IFERROR(VLOOKUP(W187,INSTRUCTION!$I$1:$J$101,2),"")</f>
        <v/>
      </c>
      <c r="Y187" s="15" t="str">
        <f t="shared" si="98"/>
        <v/>
      </c>
      <c r="Z187" s="14" t="str">
        <f>IF(C187=0,"",TAB!F187)</f>
        <v/>
      </c>
      <c r="AA187" s="15" t="str">
        <f>IFERROR(VLOOKUP(Z187,INSTRUCTION!$D$2:$E$18,2,FALSE),"")</f>
        <v/>
      </c>
      <c r="AB187" s="15" t="str">
        <f t="shared" si="76"/>
        <v/>
      </c>
      <c r="AC187" s="15" t="str">
        <f>IFERROR(VLOOKUP($G187,TAB!$J:$BB,MATCH($Z187,TAB!$1:$1,0)-9,FALSE),"")</f>
        <v/>
      </c>
      <c r="AD187" s="15" t="str">
        <f>IF(AC187="AB",IFERROR(VLOOKUP($G187,TAB!$J:$BB,MATCH($Z187,TAB!$1:$1,0)-8,FALSE),""),"NA")</f>
        <v>NA</v>
      </c>
      <c r="AE187" s="15" t="str">
        <f>IFERROR(VLOOKUP($G187,TAB!$J:$BB,MATCH($Z187,TAB!$1:$1,0)-7,FALSE),"")</f>
        <v/>
      </c>
      <c r="AF187" s="15" t="str">
        <f>IFERROR(VLOOKUP($G187,TAB!$J:$BB,MATCH($Z187,TAB!$1:$1,0)-6,FALSE),"")</f>
        <v/>
      </c>
      <c r="AG187" s="15" t="str">
        <f t="shared" si="77"/>
        <v/>
      </c>
      <c r="AH187" s="14" t="str">
        <f>IFERROR(VLOOKUP(AG187,INSTRUCTION!$I$1:$J$101,2),"")</f>
        <v/>
      </c>
      <c r="AI187" s="15" t="str">
        <f t="shared" si="99"/>
        <v/>
      </c>
      <c r="AJ187" s="15" t="str">
        <f>IF(C187=0,"",TAB!G187)</f>
        <v/>
      </c>
      <c r="AK187" s="15" t="str">
        <f>IFERROR(VLOOKUP(AJ187,INSTRUCTION!$D$2:$E$18,2,FALSE),"")</f>
        <v/>
      </c>
      <c r="AL187" s="15" t="str">
        <f t="shared" si="78"/>
        <v/>
      </c>
      <c r="AM187" s="15" t="str">
        <f>IFERROR(VLOOKUP($G187,TAB!$J:$BB,MATCH($AJ187,TAB!$1:$1,0)-9,FALSE),"")</f>
        <v/>
      </c>
      <c r="AN187" s="15" t="str">
        <f>IF(AM187="AB",IFERROR(VLOOKUP($G187,TAB!$J:$BB,MATCH($AJ187,TAB!$1:$1,0)-8,FALSE),""),"NA")</f>
        <v>NA</v>
      </c>
      <c r="AO187" s="15" t="str">
        <f>IFERROR(VLOOKUP($G187,TAB!$J:$BB,MATCH($AJ187,TAB!$1:$1,0)-7,FALSE),"")</f>
        <v/>
      </c>
      <c r="AP187" s="15" t="str">
        <f>IFERROR(VLOOKUP($G187,TAB!$J:$BB,MATCH($AJ187,TAB!$1:$1,0)-6,FALSE),"")</f>
        <v/>
      </c>
      <c r="AQ187" s="15" t="str">
        <f t="shared" si="79"/>
        <v/>
      </c>
      <c r="AR187" s="14" t="str">
        <f>IFERROR(VLOOKUP(AQ187,INSTRUCTION!$I$1:$J$101,2),"")</f>
        <v/>
      </c>
      <c r="AS187" s="15" t="str">
        <f t="shared" si="100"/>
        <v/>
      </c>
      <c r="AT187" s="15" t="str">
        <f>IF(C187=0,"",TAB!H187)</f>
        <v/>
      </c>
      <c r="AU187" s="15" t="str">
        <f>IFERROR(VLOOKUP(AT187,INSTRUCTION!$D$2:$E$18,2,FALSE),"")</f>
        <v/>
      </c>
      <c r="AV187" s="15" t="str">
        <f t="shared" si="80"/>
        <v/>
      </c>
      <c r="AW187" s="15" t="str">
        <f>IFERROR(VLOOKUP($G187,TAB!$J:$BB,MATCH($AT187,TAB!$1:$1,0)-9,FALSE),"")</f>
        <v/>
      </c>
      <c r="AX187" s="15" t="str">
        <f>IF(AW187="AB",IFERROR(VLOOKUP($G187,TAB!$J:$BB,MATCH($AT187,TAB!$1:$1,0)-8,FALSE),""),"NA")</f>
        <v>NA</v>
      </c>
      <c r="AY187" s="15" t="str">
        <f>IFERROR(VLOOKUP($G187,TAB!$J:$BB,MATCH($AT187,TAB!$1:$1,0)-7,FALSE),"")</f>
        <v/>
      </c>
      <c r="AZ187" s="15" t="str">
        <f>IFERROR(VLOOKUP($G187,TAB!$J:$BB,MATCH($AT187,TAB!$1:$1,0)-6,FALSE),"")</f>
        <v/>
      </c>
      <c r="BA187" s="15" t="str">
        <f t="shared" si="81"/>
        <v/>
      </c>
      <c r="BB187" s="14" t="str">
        <f>IFERROR(VLOOKUP(BA187,INSTRUCTION!$I$1:$J$101,2),"")</f>
        <v/>
      </c>
      <c r="BC187" s="15" t="str">
        <f t="shared" si="101"/>
        <v/>
      </c>
      <c r="BD187" s="15" t="str">
        <f>IF(C187=0,"",TAB!I187)</f>
        <v/>
      </c>
      <c r="BE187" s="15" t="str">
        <f>IFERROR(VLOOKUP(BD187,INSTRUCTION!$D$2:$E$18,2,FALSE),"")</f>
        <v/>
      </c>
      <c r="BF187" s="15" t="str">
        <f t="shared" si="82"/>
        <v/>
      </c>
      <c r="BG187" s="15" t="str">
        <f>IFERROR(VLOOKUP($G187,TAB!$J:$BB,MATCH($BD187,TAB!$1:$1,0)-9,FALSE),"")</f>
        <v/>
      </c>
      <c r="BH187" s="15" t="str">
        <f>IF(BG187="AB",IFERROR(VLOOKUP($G187,TAB!$J:$BB,MATCH($BD187,TAB!$1:$1,0)-8,FALSE),""),"NA")</f>
        <v>NA</v>
      </c>
      <c r="BI187" s="15" t="str">
        <f>IFERROR(VLOOKUP($G187,TAB!$J:$BB,MATCH($BD187,TAB!$1:$1,0)-7,FALSE),"")</f>
        <v/>
      </c>
      <c r="BJ187" s="15" t="str">
        <f>IFERROR(VLOOKUP($G187,TAB!$J:$BB,MATCH($BD187,TAB!$1:$1,0)-6,FALSE),"")</f>
        <v/>
      </c>
      <c r="BK187" s="15" t="str">
        <f t="shared" si="83"/>
        <v/>
      </c>
      <c r="BL187" s="14" t="str">
        <f>IFERROR(VLOOKUP(BK187,INSTRUCTION!$I$1:$J$101,2),"")</f>
        <v/>
      </c>
      <c r="BM187" s="15" t="str">
        <f t="shared" si="102"/>
        <v/>
      </c>
      <c r="BN187" s="15" t="str">
        <f t="shared" si="84"/>
        <v/>
      </c>
      <c r="BO187" s="15" t="str">
        <f>IFERROR(SUMPRODUCT(LARGE((J187,S187,AC187,AM187,AW187,BG187),{1,2,3,4,5})),"")</f>
        <v/>
      </c>
      <c r="BP187" s="15" t="str">
        <f>IFERROR(SUMPRODUCT(LARGE((K187,U187,AE187,AO187,AY187,BI187),{1,2,3,4,5})),"")</f>
        <v/>
      </c>
      <c r="BQ187" s="15" t="str">
        <f>IF(BP187=0,"N.A.",IFERROR(SUMPRODUCT(LARGE((N187,W187,AG187,AQ187,BA187,BK187),{1,2,3,4,5})),""))</f>
        <v/>
      </c>
      <c r="BR187" s="15" t="str">
        <f t="shared" si="85"/>
        <v/>
      </c>
      <c r="BS187" s="15" t="str">
        <f t="shared" si="86"/>
        <v/>
      </c>
      <c r="BT187" s="15" t="str">
        <f t="shared" si="87"/>
        <v>N.A.</v>
      </c>
      <c r="BU187" s="15" t="str">
        <f t="shared" si="88"/>
        <v>N.A.</v>
      </c>
      <c r="BV187" s="15" t="str">
        <f t="shared" si="89"/>
        <v>N.A.</v>
      </c>
      <c r="BW187" s="34" t="str">
        <f t="shared" si="90"/>
        <v>N.A.</v>
      </c>
      <c r="BX187" s="15" t="str">
        <f t="shared" si="91"/>
        <v>N.A.</v>
      </c>
      <c r="BY187" s="15" t="str">
        <f t="shared" si="92"/>
        <v>N.A.</v>
      </c>
      <c r="BZ187" s="15" t="str">
        <f t="shared" si="95"/>
        <v>FAILED</v>
      </c>
      <c r="CA187" s="20" t="str">
        <f t="shared" si="93"/>
        <v/>
      </c>
      <c r="CB187" s="16">
        <f t="shared" si="94"/>
        <v>0</v>
      </c>
    </row>
    <row r="188" spans="1:80" x14ac:dyDescent="0.3">
      <c r="A188" s="49">
        <v>186</v>
      </c>
      <c r="B188" s="15">
        <f>TAB!A188</f>
        <v>0</v>
      </c>
      <c r="C188" s="15">
        <f>TAB!B188</f>
        <v>0</v>
      </c>
      <c r="D188" s="14" t="str">
        <f>IF(C188=0,"",TAB!C188)</f>
        <v/>
      </c>
      <c r="E188" s="14" t="str">
        <f>IF(C188=0,"",TAB!D188)</f>
        <v/>
      </c>
      <c r="F188" s="36" t="str">
        <f>IF(C188=0,"",TAB!E188)</f>
        <v/>
      </c>
      <c r="G188" s="14" t="str">
        <f>IF(C188=0,"",TAB!J188)</f>
        <v/>
      </c>
      <c r="H188" s="15" t="str">
        <f t="shared" si="71"/>
        <v/>
      </c>
      <c r="I188" s="15" t="str">
        <f t="shared" si="96"/>
        <v/>
      </c>
      <c r="J188" s="15" t="str">
        <f>IFERROR(VLOOKUP($G188,TAB!$J:$BB,2,FALSE),"")</f>
        <v/>
      </c>
      <c r="K188" s="15" t="str">
        <f>IF(J188="AB",IFERROR(VLOOKUP($G188,TAB!$J:$BB,3,FALSE),""),"NA")</f>
        <v>NA</v>
      </c>
      <c r="L188" s="15" t="str">
        <f>IFERROR(VLOOKUP($G188,TAB!$J:$BB,4,FALSE),"")</f>
        <v/>
      </c>
      <c r="M188" s="15" t="str">
        <f>IFERROR(VLOOKUP($G188,TAB!$J:$BB,5,FALSE),"")</f>
        <v/>
      </c>
      <c r="N188" s="15" t="str">
        <f t="shared" si="72"/>
        <v/>
      </c>
      <c r="O188" s="14" t="str">
        <f>IFERROR(VLOOKUP(N188,INSTRUCTION!$I$1:$J$101,2),"")</f>
        <v/>
      </c>
      <c r="P188" s="15" t="str">
        <f t="shared" si="97"/>
        <v/>
      </c>
      <c r="Q188" s="15" t="str">
        <f t="shared" si="73"/>
        <v/>
      </c>
      <c r="R188" s="15" t="str">
        <f t="shared" si="74"/>
        <v/>
      </c>
      <c r="S188" s="15" t="str">
        <f>IFERROR(VLOOKUP($G188,TAB!$J:$BB,6,FALSE),"")</f>
        <v/>
      </c>
      <c r="T188" s="15" t="str">
        <f>IF(S188="AB",IFERROR(VLOOKUP($G188,TAB!$J:$BB,7,FALSE),""),"NA")</f>
        <v>NA</v>
      </c>
      <c r="U188" s="15" t="str">
        <f>IFERROR(VLOOKUP($G188,TAB!$J:$BB,8,FALSE),"")</f>
        <v/>
      </c>
      <c r="V188" s="15" t="str">
        <f>IFERROR(VLOOKUP($G188,TAB!$J:$BB,9,FALSE),"")</f>
        <v/>
      </c>
      <c r="W188" s="15" t="str">
        <f t="shared" si="75"/>
        <v/>
      </c>
      <c r="X188" s="14" t="str">
        <f>IFERROR(VLOOKUP(W188,INSTRUCTION!$I$1:$J$101,2),"")</f>
        <v/>
      </c>
      <c r="Y188" s="15" t="str">
        <f t="shared" si="98"/>
        <v/>
      </c>
      <c r="Z188" s="14" t="str">
        <f>IF(C188=0,"",TAB!F188)</f>
        <v/>
      </c>
      <c r="AA188" s="15" t="str">
        <f>IFERROR(VLOOKUP(Z188,INSTRUCTION!$D$2:$E$18,2,FALSE),"")</f>
        <v/>
      </c>
      <c r="AB188" s="15" t="str">
        <f t="shared" si="76"/>
        <v/>
      </c>
      <c r="AC188" s="15" t="str">
        <f>IFERROR(VLOOKUP($G188,TAB!$J:$BB,MATCH($Z188,TAB!$1:$1,0)-9,FALSE),"")</f>
        <v/>
      </c>
      <c r="AD188" s="15" t="str">
        <f>IF(AC188="AB",IFERROR(VLOOKUP($G188,TAB!$J:$BB,MATCH($Z188,TAB!$1:$1,0)-8,FALSE),""),"NA")</f>
        <v>NA</v>
      </c>
      <c r="AE188" s="15" t="str">
        <f>IFERROR(VLOOKUP($G188,TAB!$J:$BB,MATCH($Z188,TAB!$1:$1,0)-7,FALSE),"")</f>
        <v/>
      </c>
      <c r="AF188" s="15" t="str">
        <f>IFERROR(VLOOKUP($G188,TAB!$J:$BB,MATCH($Z188,TAB!$1:$1,0)-6,FALSE),"")</f>
        <v/>
      </c>
      <c r="AG188" s="15" t="str">
        <f t="shared" si="77"/>
        <v/>
      </c>
      <c r="AH188" s="14" t="str">
        <f>IFERROR(VLOOKUP(AG188,INSTRUCTION!$I$1:$J$101,2),"")</f>
        <v/>
      </c>
      <c r="AI188" s="15" t="str">
        <f t="shared" si="99"/>
        <v/>
      </c>
      <c r="AJ188" s="15" t="str">
        <f>IF(C188=0,"",TAB!G188)</f>
        <v/>
      </c>
      <c r="AK188" s="15" t="str">
        <f>IFERROR(VLOOKUP(AJ188,INSTRUCTION!$D$2:$E$18,2,FALSE),"")</f>
        <v/>
      </c>
      <c r="AL188" s="15" t="str">
        <f t="shared" si="78"/>
        <v/>
      </c>
      <c r="AM188" s="15" t="str">
        <f>IFERROR(VLOOKUP($G188,TAB!$J:$BB,MATCH($AJ188,TAB!$1:$1,0)-9,FALSE),"")</f>
        <v/>
      </c>
      <c r="AN188" s="15" t="str">
        <f>IF(AM188="AB",IFERROR(VLOOKUP($G188,TAB!$J:$BB,MATCH($AJ188,TAB!$1:$1,0)-8,FALSE),""),"NA")</f>
        <v>NA</v>
      </c>
      <c r="AO188" s="15" t="str">
        <f>IFERROR(VLOOKUP($G188,TAB!$J:$BB,MATCH($AJ188,TAB!$1:$1,0)-7,FALSE),"")</f>
        <v/>
      </c>
      <c r="AP188" s="15" t="str">
        <f>IFERROR(VLOOKUP($G188,TAB!$J:$BB,MATCH($AJ188,TAB!$1:$1,0)-6,FALSE),"")</f>
        <v/>
      </c>
      <c r="AQ188" s="15" t="str">
        <f t="shared" si="79"/>
        <v/>
      </c>
      <c r="AR188" s="14" t="str">
        <f>IFERROR(VLOOKUP(AQ188,INSTRUCTION!$I$1:$J$101,2),"")</f>
        <v/>
      </c>
      <c r="AS188" s="15" t="str">
        <f t="shared" si="100"/>
        <v/>
      </c>
      <c r="AT188" s="15" t="str">
        <f>IF(C188=0,"",TAB!H188)</f>
        <v/>
      </c>
      <c r="AU188" s="15" t="str">
        <f>IFERROR(VLOOKUP(AT188,INSTRUCTION!$D$2:$E$18,2,FALSE),"")</f>
        <v/>
      </c>
      <c r="AV188" s="15" t="str">
        <f t="shared" si="80"/>
        <v/>
      </c>
      <c r="AW188" s="15" t="str">
        <f>IFERROR(VLOOKUP($G188,TAB!$J:$BB,MATCH($AT188,TAB!$1:$1,0)-9,FALSE),"")</f>
        <v/>
      </c>
      <c r="AX188" s="15" t="str">
        <f>IF(AW188="AB",IFERROR(VLOOKUP($G188,TAB!$J:$BB,MATCH($AT188,TAB!$1:$1,0)-8,FALSE),""),"NA")</f>
        <v>NA</v>
      </c>
      <c r="AY188" s="15" t="str">
        <f>IFERROR(VLOOKUP($G188,TAB!$J:$BB,MATCH($AT188,TAB!$1:$1,0)-7,FALSE),"")</f>
        <v/>
      </c>
      <c r="AZ188" s="15" t="str">
        <f>IFERROR(VLOOKUP($G188,TAB!$J:$BB,MATCH($AT188,TAB!$1:$1,0)-6,FALSE),"")</f>
        <v/>
      </c>
      <c r="BA188" s="15" t="str">
        <f t="shared" si="81"/>
        <v/>
      </c>
      <c r="BB188" s="14" t="str">
        <f>IFERROR(VLOOKUP(BA188,INSTRUCTION!$I$1:$J$101,2),"")</f>
        <v/>
      </c>
      <c r="BC188" s="15" t="str">
        <f t="shared" si="101"/>
        <v/>
      </c>
      <c r="BD188" s="15" t="str">
        <f>IF(C188=0,"",TAB!I188)</f>
        <v/>
      </c>
      <c r="BE188" s="15" t="str">
        <f>IFERROR(VLOOKUP(BD188,INSTRUCTION!$D$2:$E$18,2,FALSE),"")</f>
        <v/>
      </c>
      <c r="BF188" s="15" t="str">
        <f t="shared" si="82"/>
        <v/>
      </c>
      <c r="BG188" s="15" t="str">
        <f>IFERROR(VLOOKUP($G188,TAB!$J:$BB,MATCH($BD188,TAB!$1:$1,0)-9,FALSE),"")</f>
        <v/>
      </c>
      <c r="BH188" s="15" t="str">
        <f>IF(BG188="AB",IFERROR(VLOOKUP($G188,TAB!$J:$BB,MATCH($BD188,TAB!$1:$1,0)-8,FALSE),""),"NA")</f>
        <v>NA</v>
      </c>
      <c r="BI188" s="15" t="str">
        <f>IFERROR(VLOOKUP($G188,TAB!$J:$BB,MATCH($BD188,TAB!$1:$1,0)-7,FALSE),"")</f>
        <v/>
      </c>
      <c r="BJ188" s="15" t="str">
        <f>IFERROR(VLOOKUP($G188,TAB!$J:$BB,MATCH($BD188,TAB!$1:$1,0)-6,FALSE),"")</f>
        <v/>
      </c>
      <c r="BK188" s="15" t="str">
        <f t="shared" si="83"/>
        <v/>
      </c>
      <c r="BL188" s="14" t="str">
        <f>IFERROR(VLOOKUP(BK188,INSTRUCTION!$I$1:$J$101,2),"")</f>
        <v/>
      </c>
      <c r="BM188" s="15" t="str">
        <f t="shared" si="102"/>
        <v/>
      </c>
      <c r="BN188" s="15" t="str">
        <f t="shared" si="84"/>
        <v/>
      </c>
      <c r="BO188" s="15" t="str">
        <f>IFERROR(SUMPRODUCT(LARGE((J188,S188,AC188,AM188,AW188,BG188),{1,2,3,4,5})),"")</f>
        <v/>
      </c>
      <c r="BP188" s="15" t="str">
        <f>IFERROR(SUMPRODUCT(LARGE((K188,U188,AE188,AO188,AY188,BI188),{1,2,3,4,5})),"")</f>
        <v/>
      </c>
      <c r="BQ188" s="15" t="str">
        <f>IF(BP188=0,"N.A.",IFERROR(SUMPRODUCT(LARGE((N188,W188,AG188,AQ188,BA188,BK188),{1,2,3,4,5})),""))</f>
        <v/>
      </c>
      <c r="BR188" s="15" t="str">
        <f t="shared" si="85"/>
        <v/>
      </c>
      <c r="BS188" s="15" t="str">
        <f t="shared" si="86"/>
        <v/>
      </c>
      <c r="BT188" s="15" t="str">
        <f t="shared" si="87"/>
        <v>N.A.</v>
      </c>
      <c r="BU188" s="15" t="str">
        <f t="shared" si="88"/>
        <v>N.A.</v>
      </c>
      <c r="BV188" s="15" t="str">
        <f t="shared" si="89"/>
        <v>N.A.</v>
      </c>
      <c r="BW188" s="34" t="str">
        <f t="shared" si="90"/>
        <v>N.A.</v>
      </c>
      <c r="BX188" s="15" t="str">
        <f t="shared" si="91"/>
        <v>N.A.</v>
      </c>
      <c r="BY188" s="15" t="str">
        <f t="shared" si="92"/>
        <v>N.A.</v>
      </c>
      <c r="BZ188" s="15" t="str">
        <f t="shared" si="95"/>
        <v>FAILED</v>
      </c>
      <c r="CA188" s="20" t="str">
        <f t="shared" si="93"/>
        <v/>
      </c>
      <c r="CB188" s="16">
        <f t="shared" si="94"/>
        <v>0</v>
      </c>
    </row>
    <row r="189" spans="1:80" x14ac:dyDescent="0.3">
      <c r="A189" s="49">
        <v>187</v>
      </c>
      <c r="B189" s="15">
        <f>TAB!A189</f>
        <v>0</v>
      </c>
      <c r="C189" s="15">
        <f>TAB!B189</f>
        <v>0</v>
      </c>
      <c r="D189" s="14" t="str">
        <f>IF(C189=0,"",TAB!C189)</f>
        <v/>
      </c>
      <c r="E189" s="14" t="str">
        <f>IF(C189=0,"",TAB!D189)</f>
        <v/>
      </c>
      <c r="F189" s="36" t="str">
        <f>IF(C189=0,"",TAB!E189)</f>
        <v/>
      </c>
      <c r="G189" s="14" t="str">
        <f>IF(C189=0,"",TAB!J189)</f>
        <v/>
      </c>
      <c r="H189" s="15" t="str">
        <f t="shared" si="71"/>
        <v/>
      </c>
      <c r="I189" s="15" t="str">
        <f t="shared" si="96"/>
        <v/>
      </c>
      <c r="J189" s="15" t="str">
        <f>IFERROR(VLOOKUP($G189,TAB!$J:$BB,2,FALSE),"")</f>
        <v/>
      </c>
      <c r="K189" s="15" t="str">
        <f>IF(J189="AB",IFERROR(VLOOKUP($G189,TAB!$J:$BB,3,FALSE),""),"NA")</f>
        <v>NA</v>
      </c>
      <c r="L189" s="15" t="str">
        <f>IFERROR(VLOOKUP($G189,TAB!$J:$BB,4,FALSE),"")</f>
        <v/>
      </c>
      <c r="M189" s="15" t="str">
        <f>IFERROR(VLOOKUP($G189,TAB!$J:$BB,5,FALSE),"")</f>
        <v/>
      </c>
      <c r="N189" s="15" t="str">
        <f t="shared" si="72"/>
        <v/>
      </c>
      <c r="O189" s="14" t="str">
        <f>IFERROR(VLOOKUP(N189,INSTRUCTION!$I$1:$J$101,2),"")</f>
        <v/>
      </c>
      <c r="P189" s="15" t="str">
        <f t="shared" si="97"/>
        <v/>
      </c>
      <c r="Q189" s="15" t="str">
        <f t="shared" si="73"/>
        <v/>
      </c>
      <c r="R189" s="15" t="str">
        <f t="shared" si="74"/>
        <v/>
      </c>
      <c r="S189" s="15" t="str">
        <f>IFERROR(VLOOKUP($G189,TAB!$J:$BB,6,FALSE),"")</f>
        <v/>
      </c>
      <c r="T189" s="15" t="str">
        <f>IF(S189="AB",IFERROR(VLOOKUP($G189,TAB!$J:$BB,7,FALSE),""),"NA")</f>
        <v>NA</v>
      </c>
      <c r="U189" s="15" t="str">
        <f>IFERROR(VLOOKUP($G189,TAB!$J:$BB,8,FALSE),"")</f>
        <v/>
      </c>
      <c r="V189" s="15" t="str">
        <f>IFERROR(VLOOKUP($G189,TAB!$J:$BB,9,FALSE),"")</f>
        <v/>
      </c>
      <c r="W189" s="15" t="str">
        <f t="shared" si="75"/>
        <v/>
      </c>
      <c r="X189" s="14" t="str">
        <f>IFERROR(VLOOKUP(W189,INSTRUCTION!$I$1:$J$101,2),"")</f>
        <v/>
      </c>
      <c r="Y189" s="15" t="str">
        <f t="shared" si="98"/>
        <v/>
      </c>
      <c r="Z189" s="14" t="str">
        <f>IF(C189=0,"",TAB!F189)</f>
        <v/>
      </c>
      <c r="AA189" s="15" t="str">
        <f>IFERROR(VLOOKUP(Z189,INSTRUCTION!$D$2:$E$18,2,FALSE),"")</f>
        <v/>
      </c>
      <c r="AB189" s="15" t="str">
        <f t="shared" si="76"/>
        <v/>
      </c>
      <c r="AC189" s="15" t="str">
        <f>IFERROR(VLOOKUP($G189,TAB!$J:$BB,MATCH($Z189,TAB!$1:$1,0)-9,FALSE),"")</f>
        <v/>
      </c>
      <c r="AD189" s="15" t="str">
        <f>IF(AC189="AB",IFERROR(VLOOKUP($G189,TAB!$J:$BB,MATCH($Z189,TAB!$1:$1,0)-8,FALSE),""),"NA")</f>
        <v>NA</v>
      </c>
      <c r="AE189" s="15" t="str">
        <f>IFERROR(VLOOKUP($G189,TAB!$J:$BB,MATCH($Z189,TAB!$1:$1,0)-7,FALSE),"")</f>
        <v/>
      </c>
      <c r="AF189" s="15" t="str">
        <f>IFERROR(VLOOKUP($G189,TAB!$J:$BB,MATCH($Z189,TAB!$1:$1,0)-6,FALSE),"")</f>
        <v/>
      </c>
      <c r="AG189" s="15" t="str">
        <f t="shared" si="77"/>
        <v/>
      </c>
      <c r="AH189" s="14" t="str">
        <f>IFERROR(VLOOKUP(AG189,INSTRUCTION!$I$1:$J$101,2),"")</f>
        <v/>
      </c>
      <c r="AI189" s="15" t="str">
        <f t="shared" si="99"/>
        <v/>
      </c>
      <c r="AJ189" s="15" t="str">
        <f>IF(C189=0,"",TAB!G189)</f>
        <v/>
      </c>
      <c r="AK189" s="15" t="str">
        <f>IFERROR(VLOOKUP(AJ189,INSTRUCTION!$D$2:$E$18,2,FALSE),"")</f>
        <v/>
      </c>
      <c r="AL189" s="15" t="str">
        <f t="shared" si="78"/>
        <v/>
      </c>
      <c r="AM189" s="15" t="str">
        <f>IFERROR(VLOOKUP($G189,TAB!$J:$BB,MATCH($AJ189,TAB!$1:$1,0)-9,FALSE),"")</f>
        <v/>
      </c>
      <c r="AN189" s="15" t="str">
        <f>IF(AM189="AB",IFERROR(VLOOKUP($G189,TAB!$J:$BB,MATCH($AJ189,TAB!$1:$1,0)-8,FALSE),""),"NA")</f>
        <v>NA</v>
      </c>
      <c r="AO189" s="15" t="str">
        <f>IFERROR(VLOOKUP($G189,TAB!$J:$BB,MATCH($AJ189,TAB!$1:$1,0)-7,FALSE),"")</f>
        <v/>
      </c>
      <c r="AP189" s="15" t="str">
        <f>IFERROR(VLOOKUP($G189,TAB!$J:$BB,MATCH($AJ189,TAB!$1:$1,0)-6,FALSE),"")</f>
        <v/>
      </c>
      <c r="AQ189" s="15" t="str">
        <f t="shared" si="79"/>
        <v/>
      </c>
      <c r="AR189" s="14" t="str">
        <f>IFERROR(VLOOKUP(AQ189,INSTRUCTION!$I$1:$J$101,2),"")</f>
        <v/>
      </c>
      <c r="AS189" s="15" t="str">
        <f t="shared" si="100"/>
        <v/>
      </c>
      <c r="AT189" s="15" t="str">
        <f>IF(C189=0,"",TAB!H189)</f>
        <v/>
      </c>
      <c r="AU189" s="15" t="str">
        <f>IFERROR(VLOOKUP(AT189,INSTRUCTION!$D$2:$E$18,2,FALSE),"")</f>
        <v/>
      </c>
      <c r="AV189" s="15" t="str">
        <f t="shared" si="80"/>
        <v/>
      </c>
      <c r="AW189" s="15" t="str">
        <f>IFERROR(VLOOKUP($G189,TAB!$J:$BB,MATCH($AT189,TAB!$1:$1,0)-9,FALSE),"")</f>
        <v/>
      </c>
      <c r="AX189" s="15" t="str">
        <f>IF(AW189="AB",IFERROR(VLOOKUP($G189,TAB!$J:$BB,MATCH($AT189,TAB!$1:$1,0)-8,FALSE),""),"NA")</f>
        <v>NA</v>
      </c>
      <c r="AY189" s="15" t="str">
        <f>IFERROR(VLOOKUP($G189,TAB!$J:$BB,MATCH($AT189,TAB!$1:$1,0)-7,FALSE),"")</f>
        <v/>
      </c>
      <c r="AZ189" s="15" t="str">
        <f>IFERROR(VLOOKUP($G189,TAB!$J:$BB,MATCH($AT189,TAB!$1:$1,0)-6,FALSE),"")</f>
        <v/>
      </c>
      <c r="BA189" s="15" t="str">
        <f t="shared" si="81"/>
        <v/>
      </c>
      <c r="BB189" s="14" t="str">
        <f>IFERROR(VLOOKUP(BA189,INSTRUCTION!$I$1:$J$101,2),"")</f>
        <v/>
      </c>
      <c r="BC189" s="15" t="str">
        <f t="shared" si="101"/>
        <v/>
      </c>
      <c r="BD189" s="15" t="str">
        <f>IF(C189=0,"",TAB!I189)</f>
        <v/>
      </c>
      <c r="BE189" s="15" t="str">
        <f>IFERROR(VLOOKUP(BD189,INSTRUCTION!$D$2:$E$18,2,FALSE),"")</f>
        <v/>
      </c>
      <c r="BF189" s="15" t="str">
        <f t="shared" si="82"/>
        <v/>
      </c>
      <c r="BG189" s="15" t="str">
        <f>IFERROR(VLOOKUP($G189,TAB!$J:$BB,MATCH($BD189,TAB!$1:$1,0)-9,FALSE),"")</f>
        <v/>
      </c>
      <c r="BH189" s="15" t="str">
        <f>IF(BG189="AB",IFERROR(VLOOKUP($G189,TAB!$J:$BB,MATCH($BD189,TAB!$1:$1,0)-8,FALSE),""),"NA")</f>
        <v>NA</v>
      </c>
      <c r="BI189" s="15" t="str">
        <f>IFERROR(VLOOKUP($G189,TAB!$J:$BB,MATCH($BD189,TAB!$1:$1,0)-7,FALSE),"")</f>
        <v/>
      </c>
      <c r="BJ189" s="15" t="str">
        <f>IFERROR(VLOOKUP($G189,TAB!$J:$BB,MATCH($BD189,TAB!$1:$1,0)-6,FALSE),"")</f>
        <v/>
      </c>
      <c r="BK189" s="15" t="str">
        <f t="shared" si="83"/>
        <v/>
      </c>
      <c r="BL189" s="14" t="str">
        <f>IFERROR(VLOOKUP(BK189,INSTRUCTION!$I$1:$J$101,2),"")</f>
        <v/>
      </c>
      <c r="BM189" s="15" t="str">
        <f t="shared" si="102"/>
        <v/>
      </c>
      <c r="BN189" s="15" t="str">
        <f t="shared" si="84"/>
        <v/>
      </c>
      <c r="BO189" s="15" t="str">
        <f>IFERROR(SUMPRODUCT(LARGE((J189,S189,AC189,AM189,AW189,BG189),{1,2,3,4,5})),"")</f>
        <v/>
      </c>
      <c r="BP189" s="15" t="str">
        <f>IFERROR(SUMPRODUCT(LARGE((K189,U189,AE189,AO189,AY189,BI189),{1,2,3,4,5})),"")</f>
        <v/>
      </c>
      <c r="BQ189" s="15" t="str">
        <f>IF(BP189=0,"N.A.",IFERROR(SUMPRODUCT(LARGE((N189,W189,AG189,AQ189,BA189,BK189),{1,2,3,4,5})),""))</f>
        <v/>
      </c>
      <c r="BR189" s="15" t="str">
        <f t="shared" si="85"/>
        <v/>
      </c>
      <c r="BS189" s="15" t="str">
        <f t="shared" si="86"/>
        <v/>
      </c>
      <c r="BT189" s="15" t="str">
        <f t="shared" si="87"/>
        <v>N.A.</v>
      </c>
      <c r="BU189" s="15" t="str">
        <f t="shared" si="88"/>
        <v>N.A.</v>
      </c>
      <c r="BV189" s="15" t="str">
        <f t="shared" si="89"/>
        <v>N.A.</v>
      </c>
      <c r="BW189" s="34" t="str">
        <f t="shared" si="90"/>
        <v>N.A.</v>
      </c>
      <c r="BX189" s="15" t="str">
        <f t="shared" si="91"/>
        <v>N.A.</v>
      </c>
      <c r="BY189" s="15" t="str">
        <f t="shared" si="92"/>
        <v>N.A.</v>
      </c>
      <c r="BZ189" s="15" t="str">
        <f t="shared" si="95"/>
        <v>FAILED</v>
      </c>
      <c r="CA189" s="20" t="str">
        <f t="shared" si="93"/>
        <v/>
      </c>
      <c r="CB189" s="16">
        <f t="shared" si="94"/>
        <v>0</v>
      </c>
    </row>
    <row r="190" spans="1:80" x14ac:dyDescent="0.3">
      <c r="A190" s="49">
        <v>188</v>
      </c>
      <c r="B190" s="15">
        <f>TAB!A190</f>
        <v>0</v>
      </c>
      <c r="C190" s="15">
        <f>TAB!B190</f>
        <v>0</v>
      </c>
      <c r="D190" s="14" t="str">
        <f>IF(C190=0,"",TAB!C190)</f>
        <v/>
      </c>
      <c r="E190" s="14" t="str">
        <f>IF(C190=0,"",TAB!D190)</f>
        <v/>
      </c>
      <c r="F190" s="36" t="str">
        <f>IF(C190=0,"",TAB!E190)</f>
        <v/>
      </c>
      <c r="G190" s="14" t="str">
        <f>IF(C190=0,"",TAB!J190)</f>
        <v/>
      </c>
      <c r="H190" s="15" t="str">
        <f t="shared" si="71"/>
        <v/>
      </c>
      <c r="I190" s="15" t="str">
        <f t="shared" si="96"/>
        <v/>
      </c>
      <c r="J190" s="15" t="str">
        <f>IFERROR(VLOOKUP($G190,TAB!$J:$BB,2,FALSE),"")</f>
        <v/>
      </c>
      <c r="K190" s="15" t="str">
        <f>IF(J190="AB",IFERROR(VLOOKUP($G190,TAB!$J:$BB,3,FALSE),""),"NA")</f>
        <v>NA</v>
      </c>
      <c r="L190" s="15" t="str">
        <f>IFERROR(VLOOKUP($G190,TAB!$J:$BB,4,FALSE),"")</f>
        <v/>
      </c>
      <c r="M190" s="15" t="str">
        <f>IFERROR(VLOOKUP($G190,TAB!$J:$BB,5,FALSE),"")</f>
        <v/>
      </c>
      <c r="N190" s="15" t="str">
        <f t="shared" si="72"/>
        <v/>
      </c>
      <c r="O190" s="14" t="str">
        <f>IFERROR(VLOOKUP(N190,INSTRUCTION!$I$1:$J$101,2),"")</f>
        <v/>
      </c>
      <c r="P190" s="15" t="str">
        <f t="shared" si="97"/>
        <v/>
      </c>
      <c r="Q190" s="15" t="str">
        <f t="shared" si="73"/>
        <v/>
      </c>
      <c r="R190" s="15" t="str">
        <f t="shared" si="74"/>
        <v/>
      </c>
      <c r="S190" s="15" t="str">
        <f>IFERROR(VLOOKUP($G190,TAB!$J:$BB,6,FALSE),"")</f>
        <v/>
      </c>
      <c r="T190" s="15" t="str">
        <f>IF(S190="AB",IFERROR(VLOOKUP($G190,TAB!$J:$BB,7,FALSE),""),"NA")</f>
        <v>NA</v>
      </c>
      <c r="U190" s="15" t="str">
        <f>IFERROR(VLOOKUP($G190,TAB!$J:$BB,8,FALSE),"")</f>
        <v/>
      </c>
      <c r="V190" s="15" t="str">
        <f>IFERROR(VLOOKUP($G190,TAB!$J:$BB,9,FALSE),"")</f>
        <v/>
      </c>
      <c r="W190" s="15" t="str">
        <f t="shared" si="75"/>
        <v/>
      </c>
      <c r="X190" s="14" t="str">
        <f>IFERROR(VLOOKUP(W190,INSTRUCTION!$I$1:$J$101,2),"")</f>
        <v/>
      </c>
      <c r="Y190" s="15" t="str">
        <f t="shared" si="98"/>
        <v/>
      </c>
      <c r="Z190" s="14" t="str">
        <f>IF(C190=0,"",TAB!F190)</f>
        <v/>
      </c>
      <c r="AA190" s="15" t="str">
        <f>IFERROR(VLOOKUP(Z190,INSTRUCTION!$D$2:$E$18,2,FALSE),"")</f>
        <v/>
      </c>
      <c r="AB190" s="15" t="str">
        <f t="shared" si="76"/>
        <v/>
      </c>
      <c r="AC190" s="15" t="str">
        <f>IFERROR(VLOOKUP($G190,TAB!$J:$BB,MATCH($Z190,TAB!$1:$1,0)-9,FALSE),"")</f>
        <v/>
      </c>
      <c r="AD190" s="15" t="str">
        <f>IF(AC190="AB",IFERROR(VLOOKUP($G190,TAB!$J:$BB,MATCH($Z190,TAB!$1:$1,0)-8,FALSE),""),"NA")</f>
        <v>NA</v>
      </c>
      <c r="AE190" s="15" t="str">
        <f>IFERROR(VLOOKUP($G190,TAB!$J:$BB,MATCH($Z190,TAB!$1:$1,0)-7,FALSE),"")</f>
        <v/>
      </c>
      <c r="AF190" s="15" t="str">
        <f>IFERROR(VLOOKUP($G190,TAB!$J:$BB,MATCH($Z190,TAB!$1:$1,0)-6,FALSE),"")</f>
        <v/>
      </c>
      <c r="AG190" s="15" t="str">
        <f t="shared" si="77"/>
        <v/>
      </c>
      <c r="AH190" s="14" t="str">
        <f>IFERROR(VLOOKUP(AG190,INSTRUCTION!$I$1:$J$101,2),"")</f>
        <v/>
      </c>
      <c r="AI190" s="15" t="str">
        <f t="shared" si="99"/>
        <v/>
      </c>
      <c r="AJ190" s="15" t="str">
        <f>IF(C190=0,"",TAB!G190)</f>
        <v/>
      </c>
      <c r="AK190" s="15" t="str">
        <f>IFERROR(VLOOKUP(AJ190,INSTRUCTION!$D$2:$E$18,2,FALSE),"")</f>
        <v/>
      </c>
      <c r="AL190" s="15" t="str">
        <f t="shared" si="78"/>
        <v/>
      </c>
      <c r="AM190" s="15" t="str">
        <f>IFERROR(VLOOKUP($G190,TAB!$J:$BB,MATCH($AJ190,TAB!$1:$1,0)-9,FALSE),"")</f>
        <v/>
      </c>
      <c r="AN190" s="15" t="str">
        <f>IF(AM190="AB",IFERROR(VLOOKUP($G190,TAB!$J:$BB,MATCH($AJ190,TAB!$1:$1,0)-8,FALSE),""),"NA")</f>
        <v>NA</v>
      </c>
      <c r="AO190" s="15" t="str">
        <f>IFERROR(VLOOKUP($G190,TAB!$J:$BB,MATCH($AJ190,TAB!$1:$1,0)-7,FALSE),"")</f>
        <v/>
      </c>
      <c r="AP190" s="15" t="str">
        <f>IFERROR(VLOOKUP($G190,TAB!$J:$BB,MATCH($AJ190,TAB!$1:$1,0)-6,FALSE),"")</f>
        <v/>
      </c>
      <c r="AQ190" s="15" t="str">
        <f t="shared" si="79"/>
        <v/>
      </c>
      <c r="AR190" s="14" t="str">
        <f>IFERROR(VLOOKUP(AQ190,INSTRUCTION!$I$1:$J$101,2),"")</f>
        <v/>
      </c>
      <c r="AS190" s="15" t="str">
        <f t="shared" si="100"/>
        <v/>
      </c>
      <c r="AT190" s="15" t="str">
        <f>IF(C190=0,"",TAB!H190)</f>
        <v/>
      </c>
      <c r="AU190" s="15" t="str">
        <f>IFERROR(VLOOKUP(AT190,INSTRUCTION!$D$2:$E$18,2,FALSE),"")</f>
        <v/>
      </c>
      <c r="AV190" s="15" t="str">
        <f t="shared" si="80"/>
        <v/>
      </c>
      <c r="AW190" s="15" t="str">
        <f>IFERROR(VLOOKUP($G190,TAB!$J:$BB,MATCH($AT190,TAB!$1:$1,0)-9,FALSE),"")</f>
        <v/>
      </c>
      <c r="AX190" s="15" t="str">
        <f>IF(AW190="AB",IFERROR(VLOOKUP($G190,TAB!$J:$BB,MATCH($AT190,TAB!$1:$1,0)-8,FALSE),""),"NA")</f>
        <v>NA</v>
      </c>
      <c r="AY190" s="15" t="str">
        <f>IFERROR(VLOOKUP($G190,TAB!$J:$BB,MATCH($AT190,TAB!$1:$1,0)-7,FALSE),"")</f>
        <v/>
      </c>
      <c r="AZ190" s="15" t="str">
        <f>IFERROR(VLOOKUP($G190,TAB!$J:$BB,MATCH($AT190,TAB!$1:$1,0)-6,FALSE),"")</f>
        <v/>
      </c>
      <c r="BA190" s="15" t="str">
        <f t="shared" si="81"/>
        <v/>
      </c>
      <c r="BB190" s="14" t="str">
        <f>IFERROR(VLOOKUP(BA190,INSTRUCTION!$I$1:$J$101,2),"")</f>
        <v/>
      </c>
      <c r="BC190" s="15" t="str">
        <f t="shared" si="101"/>
        <v/>
      </c>
      <c r="BD190" s="15" t="str">
        <f>IF(C190=0,"",TAB!I190)</f>
        <v/>
      </c>
      <c r="BE190" s="15" t="str">
        <f>IFERROR(VLOOKUP(BD190,INSTRUCTION!$D$2:$E$18,2,FALSE),"")</f>
        <v/>
      </c>
      <c r="BF190" s="15" t="str">
        <f t="shared" si="82"/>
        <v/>
      </c>
      <c r="BG190" s="15" t="str">
        <f>IFERROR(VLOOKUP($G190,TAB!$J:$BB,MATCH($BD190,TAB!$1:$1,0)-9,FALSE),"")</f>
        <v/>
      </c>
      <c r="BH190" s="15" t="str">
        <f>IF(BG190="AB",IFERROR(VLOOKUP($G190,TAB!$J:$BB,MATCH($BD190,TAB!$1:$1,0)-8,FALSE),""),"NA")</f>
        <v>NA</v>
      </c>
      <c r="BI190" s="15" t="str">
        <f>IFERROR(VLOOKUP($G190,TAB!$J:$BB,MATCH($BD190,TAB!$1:$1,0)-7,FALSE),"")</f>
        <v/>
      </c>
      <c r="BJ190" s="15" t="str">
        <f>IFERROR(VLOOKUP($G190,TAB!$J:$BB,MATCH($BD190,TAB!$1:$1,0)-6,FALSE),"")</f>
        <v/>
      </c>
      <c r="BK190" s="15" t="str">
        <f t="shared" si="83"/>
        <v/>
      </c>
      <c r="BL190" s="14" t="str">
        <f>IFERROR(VLOOKUP(BK190,INSTRUCTION!$I$1:$J$101,2),"")</f>
        <v/>
      </c>
      <c r="BM190" s="15" t="str">
        <f t="shared" si="102"/>
        <v/>
      </c>
      <c r="BN190" s="15" t="str">
        <f t="shared" si="84"/>
        <v/>
      </c>
      <c r="BO190" s="15" t="str">
        <f>IFERROR(SUMPRODUCT(LARGE((J190,S190,AC190,AM190,AW190,BG190),{1,2,3,4,5})),"")</f>
        <v/>
      </c>
      <c r="BP190" s="15" t="str">
        <f>IFERROR(SUMPRODUCT(LARGE((K190,U190,AE190,AO190,AY190,BI190),{1,2,3,4,5})),"")</f>
        <v/>
      </c>
      <c r="BQ190" s="15" t="str">
        <f>IF(BP190=0,"N.A.",IFERROR(SUMPRODUCT(LARGE((N190,W190,AG190,AQ190,BA190,BK190),{1,2,3,4,5})),""))</f>
        <v/>
      </c>
      <c r="BR190" s="15" t="str">
        <f t="shared" si="85"/>
        <v/>
      </c>
      <c r="BS190" s="15" t="str">
        <f t="shared" si="86"/>
        <v/>
      </c>
      <c r="BT190" s="15" t="str">
        <f t="shared" si="87"/>
        <v>N.A.</v>
      </c>
      <c r="BU190" s="15" t="str">
        <f t="shared" si="88"/>
        <v>N.A.</v>
      </c>
      <c r="BV190" s="15" t="str">
        <f t="shared" si="89"/>
        <v>N.A.</v>
      </c>
      <c r="BW190" s="34" t="str">
        <f t="shared" si="90"/>
        <v>N.A.</v>
      </c>
      <c r="BX190" s="15" t="str">
        <f t="shared" si="91"/>
        <v>N.A.</v>
      </c>
      <c r="BY190" s="15" t="str">
        <f t="shared" si="92"/>
        <v>N.A.</v>
      </c>
      <c r="BZ190" s="15" t="str">
        <f t="shared" si="95"/>
        <v>FAILED</v>
      </c>
      <c r="CA190" s="20" t="str">
        <f t="shared" si="93"/>
        <v/>
      </c>
      <c r="CB190" s="16">
        <f t="shared" si="94"/>
        <v>0</v>
      </c>
    </row>
    <row r="191" spans="1:80" x14ac:dyDescent="0.3">
      <c r="A191" s="49">
        <v>189</v>
      </c>
      <c r="B191" s="15">
        <f>TAB!A191</f>
        <v>0</v>
      </c>
      <c r="C191" s="15">
        <f>TAB!B191</f>
        <v>0</v>
      </c>
      <c r="D191" s="14" t="str">
        <f>IF(C191=0,"",TAB!C191)</f>
        <v/>
      </c>
      <c r="E191" s="14" t="str">
        <f>IF(C191=0,"",TAB!D191)</f>
        <v/>
      </c>
      <c r="F191" s="36" t="str">
        <f>IF(C191=0,"",TAB!E191)</f>
        <v/>
      </c>
      <c r="G191" s="14" t="str">
        <f>IF(C191=0,"",TAB!J191)</f>
        <v/>
      </c>
      <c r="H191" s="15" t="str">
        <f t="shared" si="71"/>
        <v/>
      </c>
      <c r="I191" s="15" t="str">
        <f t="shared" si="96"/>
        <v/>
      </c>
      <c r="J191" s="15" t="str">
        <f>IFERROR(VLOOKUP($G191,TAB!$J:$BB,2,FALSE),"")</f>
        <v/>
      </c>
      <c r="K191" s="15" t="str">
        <f>IF(J191="AB",IFERROR(VLOOKUP($G191,TAB!$J:$BB,3,FALSE),""),"NA")</f>
        <v>NA</v>
      </c>
      <c r="L191" s="15" t="str">
        <f>IFERROR(VLOOKUP($G191,TAB!$J:$BB,4,FALSE),"")</f>
        <v/>
      </c>
      <c r="M191" s="15" t="str">
        <f>IFERROR(VLOOKUP($G191,TAB!$J:$BB,5,FALSE),"")</f>
        <v/>
      </c>
      <c r="N191" s="15" t="str">
        <f t="shared" si="72"/>
        <v/>
      </c>
      <c r="O191" s="14" t="str">
        <f>IFERROR(VLOOKUP(N191,INSTRUCTION!$I$1:$J$101,2),"")</f>
        <v/>
      </c>
      <c r="P191" s="15" t="str">
        <f t="shared" si="97"/>
        <v/>
      </c>
      <c r="Q191" s="15" t="str">
        <f t="shared" si="73"/>
        <v/>
      </c>
      <c r="R191" s="15" t="str">
        <f t="shared" si="74"/>
        <v/>
      </c>
      <c r="S191" s="15" t="str">
        <f>IFERROR(VLOOKUP($G191,TAB!$J:$BB,6,FALSE),"")</f>
        <v/>
      </c>
      <c r="T191" s="15" t="str">
        <f>IF(S191="AB",IFERROR(VLOOKUP($G191,TAB!$J:$BB,7,FALSE),""),"NA")</f>
        <v>NA</v>
      </c>
      <c r="U191" s="15" t="str">
        <f>IFERROR(VLOOKUP($G191,TAB!$J:$BB,8,FALSE),"")</f>
        <v/>
      </c>
      <c r="V191" s="15" t="str">
        <f>IFERROR(VLOOKUP($G191,TAB!$J:$BB,9,FALSE),"")</f>
        <v/>
      </c>
      <c r="W191" s="15" t="str">
        <f t="shared" si="75"/>
        <v/>
      </c>
      <c r="X191" s="14" t="str">
        <f>IFERROR(VLOOKUP(W191,INSTRUCTION!$I$1:$J$101,2),"")</f>
        <v/>
      </c>
      <c r="Y191" s="15" t="str">
        <f t="shared" si="98"/>
        <v/>
      </c>
      <c r="Z191" s="14" t="str">
        <f>IF(C191=0,"",TAB!F191)</f>
        <v/>
      </c>
      <c r="AA191" s="15" t="str">
        <f>IFERROR(VLOOKUP(Z191,INSTRUCTION!$D$2:$E$18,2,FALSE),"")</f>
        <v/>
      </c>
      <c r="AB191" s="15" t="str">
        <f t="shared" si="76"/>
        <v/>
      </c>
      <c r="AC191" s="15" t="str">
        <f>IFERROR(VLOOKUP($G191,TAB!$J:$BB,MATCH($Z191,TAB!$1:$1,0)-9,FALSE),"")</f>
        <v/>
      </c>
      <c r="AD191" s="15" t="str">
        <f>IF(AC191="AB",IFERROR(VLOOKUP($G191,TAB!$J:$BB,MATCH($Z191,TAB!$1:$1,0)-8,FALSE),""),"NA")</f>
        <v>NA</v>
      </c>
      <c r="AE191" s="15" t="str">
        <f>IFERROR(VLOOKUP($G191,TAB!$J:$BB,MATCH($Z191,TAB!$1:$1,0)-7,FALSE),"")</f>
        <v/>
      </c>
      <c r="AF191" s="15" t="str">
        <f>IFERROR(VLOOKUP($G191,TAB!$J:$BB,MATCH($Z191,TAB!$1:$1,0)-6,FALSE),"")</f>
        <v/>
      </c>
      <c r="AG191" s="15" t="str">
        <f t="shared" si="77"/>
        <v/>
      </c>
      <c r="AH191" s="14" t="str">
        <f>IFERROR(VLOOKUP(AG191,INSTRUCTION!$I$1:$J$101,2),"")</f>
        <v/>
      </c>
      <c r="AI191" s="15" t="str">
        <f t="shared" si="99"/>
        <v/>
      </c>
      <c r="AJ191" s="15" t="str">
        <f>IF(C191=0,"",TAB!G191)</f>
        <v/>
      </c>
      <c r="AK191" s="15" t="str">
        <f>IFERROR(VLOOKUP(AJ191,INSTRUCTION!$D$2:$E$18,2,FALSE),"")</f>
        <v/>
      </c>
      <c r="AL191" s="15" t="str">
        <f t="shared" si="78"/>
        <v/>
      </c>
      <c r="AM191" s="15" t="str">
        <f>IFERROR(VLOOKUP($G191,TAB!$J:$BB,MATCH($AJ191,TAB!$1:$1,0)-9,FALSE),"")</f>
        <v/>
      </c>
      <c r="AN191" s="15" t="str">
        <f>IF(AM191="AB",IFERROR(VLOOKUP($G191,TAB!$J:$BB,MATCH($AJ191,TAB!$1:$1,0)-8,FALSE),""),"NA")</f>
        <v>NA</v>
      </c>
      <c r="AO191" s="15" t="str">
        <f>IFERROR(VLOOKUP($G191,TAB!$J:$BB,MATCH($AJ191,TAB!$1:$1,0)-7,FALSE),"")</f>
        <v/>
      </c>
      <c r="AP191" s="15" t="str">
        <f>IFERROR(VLOOKUP($G191,TAB!$J:$BB,MATCH($AJ191,TAB!$1:$1,0)-6,FALSE),"")</f>
        <v/>
      </c>
      <c r="AQ191" s="15" t="str">
        <f t="shared" si="79"/>
        <v/>
      </c>
      <c r="AR191" s="14" t="str">
        <f>IFERROR(VLOOKUP(AQ191,INSTRUCTION!$I$1:$J$101,2),"")</f>
        <v/>
      </c>
      <c r="AS191" s="15" t="str">
        <f t="shared" si="100"/>
        <v/>
      </c>
      <c r="AT191" s="15" t="str">
        <f>IF(C191=0,"",TAB!H191)</f>
        <v/>
      </c>
      <c r="AU191" s="15" t="str">
        <f>IFERROR(VLOOKUP(AT191,INSTRUCTION!$D$2:$E$18,2,FALSE),"")</f>
        <v/>
      </c>
      <c r="AV191" s="15" t="str">
        <f t="shared" si="80"/>
        <v/>
      </c>
      <c r="AW191" s="15" t="str">
        <f>IFERROR(VLOOKUP($G191,TAB!$J:$BB,MATCH($AT191,TAB!$1:$1,0)-9,FALSE),"")</f>
        <v/>
      </c>
      <c r="AX191" s="15" t="str">
        <f>IF(AW191="AB",IFERROR(VLOOKUP($G191,TAB!$J:$BB,MATCH($AT191,TAB!$1:$1,0)-8,FALSE),""),"NA")</f>
        <v>NA</v>
      </c>
      <c r="AY191" s="15" t="str">
        <f>IFERROR(VLOOKUP($G191,TAB!$J:$BB,MATCH($AT191,TAB!$1:$1,0)-7,FALSE),"")</f>
        <v/>
      </c>
      <c r="AZ191" s="15" t="str">
        <f>IFERROR(VLOOKUP($G191,TAB!$J:$BB,MATCH($AT191,TAB!$1:$1,0)-6,FALSE),"")</f>
        <v/>
      </c>
      <c r="BA191" s="15" t="str">
        <f t="shared" si="81"/>
        <v/>
      </c>
      <c r="BB191" s="14" t="str">
        <f>IFERROR(VLOOKUP(BA191,INSTRUCTION!$I$1:$J$101,2),"")</f>
        <v/>
      </c>
      <c r="BC191" s="15" t="str">
        <f t="shared" si="101"/>
        <v/>
      </c>
      <c r="BD191" s="15" t="str">
        <f>IF(C191=0,"",TAB!I191)</f>
        <v/>
      </c>
      <c r="BE191" s="15" t="str">
        <f>IFERROR(VLOOKUP(BD191,INSTRUCTION!$D$2:$E$18,2,FALSE),"")</f>
        <v/>
      </c>
      <c r="BF191" s="15" t="str">
        <f t="shared" si="82"/>
        <v/>
      </c>
      <c r="BG191" s="15" t="str">
        <f>IFERROR(VLOOKUP($G191,TAB!$J:$BB,MATCH($BD191,TAB!$1:$1,0)-9,FALSE),"")</f>
        <v/>
      </c>
      <c r="BH191" s="15" t="str">
        <f>IF(BG191="AB",IFERROR(VLOOKUP($G191,TAB!$J:$BB,MATCH($BD191,TAB!$1:$1,0)-8,FALSE),""),"NA")</f>
        <v>NA</v>
      </c>
      <c r="BI191" s="15" t="str">
        <f>IFERROR(VLOOKUP($G191,TAB!$J:$BB,MATCH($BD191,TAB!$1:$1,0)-7,FALSE),"")</f>
        <v/>
      </c>
      <c r="BJ191" s="15" t="str">
        <f>IFERROR(VLOOKUP($G191,TAB!$J:$BB,MATCH($BD191,TAB!$1:$1,0)-6,FALSE),"")</f>
        <v/>
      </c>
      <c r="BK191" s="15" t="str">
        <f t="shared" si="83"/>
        <v/>
      </c>
      <c r="BL191" s="14" t="str">
        <f>IFERROR(VLOOKUP(BK191,INSTRUCTION!$I$1:$J$101,2),"")</f>
        <v/>
      </c>
      <c r="BM191" s="15" t="str">
        <f t="shared" si="102"/>
        <v/>
      </c>
      <c r="BN191" s="15" t="str">
        <f t="shared" si="84"/>
        <v/>
      </c>
      <c r="BO191" s="15" t="str">
        <f>IFERROR(SUMPRODUCT(LARGE((J191,S191,AC191,AM191,AW191,BG191),{1,2,3,4,5})),"")</f>
        <v/>
      </c>
      <c r="BP191" s="15" t="str">
        <f>IFERROR(SUMPRODUCT(LARGE((K191,U191,AE191,AO191,AY191,BI191),{1,2,3,4,5})),"")</f>
        <v/>
      </c>
      <c r="BQ191" s="15" t="str">
        <f>IF(BP191=0,"N.A.",IFERROR(SUMPRODUCT(LARGE((N191,W191,AG191,AQ191,BA191,BK191),{1,2,3,4,5})),""))</f>
        <v/>
      </c>
      <c r="BR191" s="15" t="str">
        <f t="shared" si="85"/>
        <v/>
      </c>
      <c r="BS191" s="15" t="str">
        <f t="shared" si="86"/>
        <v/>
      </c>
      <c r="BT191" s="15" t="str">
        <f t="shared" si="87"/>
        <v>N.A.</v>
      </c>
      <c r="BU191" s="15" t="str">
        <f t="shared" si="88"/>
        <v>N.A.</v>
      </c>
      <c r="BV191" s="15" t="str">
        <f t="shared" si="89"/>
        <v>N.A.</v>
      </c>
      <c r="BW191" s="34" t="str">
        <f t="shared" si="90"/>
        <v>N.A.</v>
      </c>
      <c r="BX191" s="15" t="str">
        <f t="shared" si="91"/>
        <v>N.A.</v>
      </c>
      <c r="BY191" s="15" t="str">
        <f t="shared" si="92"/>
        <v>N.A.</v>
      </c>
      <c r="BZ191" s="15" t="str">
        <f t="shared" si="95"/>
        <v>FAILED</v>
      </c>
      <c r="CA191" s="20" t="str">
        <f t="shared" si="93"/>
        <v/>
      </c>
      <c r="CB191" s="16">
        <f t="shared" si="94"/>
        <v>0</v>
      </c>
    </row>
    <row r="192" spans="1:80" x14ac:dyDescent="0.3">
      <c r="A192" s="49">
        <v>190</v>
      </c>
      <c r="B192" s="15">
        <f>TAB!A192</f>
        <v>0</v>
      </c>
      <c r="C192" s="15">
        <f>TAB!B192</f>
        <v>0</v>
      </c>
      <c r="D192" s="14" t="str">
        <f>IF(C192=0,"",TAB!C192)</f>
        <v/>
      </c>
      <c r="E192" s="14" t="str">
        <f>IF(C192=0,"",TAB!D192)</f>
        <v/>
      </c>
      <c r="F192" s="36" t="str">
        <f>IF(C192=0,"",TAB!E192)</f>
        <v/>
      </c>
      <c r="G192" s="14" t="str">
        <f>IF(C192=0,"",TAB!J192)</f>
        <v/>
      </c>
      <c r="H192" s="15" t="str">
        <f t="shared" si="71"/>
        <v/>
      </c>
      <c r="I192" s="15" t="str">
        <f t="shared" si="96"/>
        <v/>
      </c>
      <c r="J192" s="15" t="str">
        <f>IFERROR(VLOOKUP($G192,TAB!$J:$BB,2,FALSE),"")</f>
        <v/>
      </c>
      <c r="K192" s="15" t="str">
        <f>IF(J192="AB",IFERROR(VLOOKUP($G192,TAB!$J:$BB,3,FALSE),""),"NA")</f>
        <v>NA</v>
      </c>
      <c r="L192" s="15" t="str">
        <f>IFERROR(VLOOKUP($G192,TAB!$J:$BB,4,FALSE),"")</f>
        <v/>
      </c>
      <c r="M192" s="15" t="str">
        <f>IFERROR(VLOOKUP($G192,TAB!$J:$BB,5,FALSE),"")</f>
        <v/>
      </c>
      <c r="N192" s="15" t="str">
        <f t="shared" si="72"/>
        <v/>
      </c>
      <c r="O192" s="14" t="str">
        <f>IFERROR(VLOOKUP(N192,INSTRUCTION!$I$1:$J$101,2),"")</f>
        <v/>
      </c>
      <c r="P192" s="15" t="str">
        <f t="shared" si="97"/>
        <v/>
      </c>
      <c r="Q192" s="15" t="str">
        <f t="shared" si="73"/>
        <v/>
      </c>
      <c r="R192" s="15" t="str">
        <f t="shared" si="74"/>
        <v/>
      </c>
      <c r="S192" s="15" t="str">
        <f>IFERROR(VLOOKUP($G192,TAB!$J:$BB,6,FALSE),"")</f>
        <v/>
      </c>
      <c r="T192" s="15" t="str">
        <f>IF(S192="AB",IFERROR(VLOOKUP($G192,TAB!$J:$BB,7,FALSE),""),"NA")</f>
        <v>NA</v>
      </c>
      <c r="U192" s="15" t="str">
        <f>IFERROR(VLOOKUP($G192,TAB!$J:$BB,8,FALSE),"")</f>
        <v/>
      </c>
      <c r="V192" s="15" t="str">
        <f>IFERROR(VLOOKUP($G192,TAB!$J:$BB,9,FALSE),"")</f>
        <v/>
      </c>
      <c r="W192" s="15" t="str">
        <f t="shared" si="75"/>
        <v/>
      </c>
      <c r="X192" s="14" t="str">
        <f>IFERROR(VLOOKUP(W192,INSTRUCTION!$I$1:$J$101,2),"")</f>
        <v/>
      </c>
      <c r="Y192" s="15" t="str">
        <f t="shared" si="98"/>
        <v/>
      </c>
      <c r="Z192" s="14" t="str">
        <f>IF(C192=0,"",TAB!F192)</f>
        <v/>
      </c>
      <c r="AA192" s="15" t="str">
        <f>IFERROR(VLOOKUP(Z192,INSTRUCTION!$D$2:$E$18,2,FALSE),"")</f>
        <v/>
      </c>
      <c r="AB192" s="15" t="str">
        <f t="shared" si="76"/>
        <v/>
      </c>
      <c r="AC192" s="15" t="str">
        <f>IFERROR(VLOOKUP($G192,TAB!$J:$BB,MATCH($Z192,TAB!$1:$1,0)-9,FALSE),"")</f>
        <v/>
      </c>
      <c r="AD192" s="15" t="str">
        <f>IF(AC192="AB",IFERROR(VLOOKUP($G192,TAB!$J:$BB,MATCH($Z192,TAB!$1:$1,0)-8,FALSE),""),"NA")</f>
        <v>NA</v>
      </c>
      <c r="AE192" s="15" t="str">
        <f>IFERROR(VLOOKUP($G192,TAB!$J:$BB,MATCH($Z192,TAB!$1:$1,0)-7,FALSE),"")</f>
        <v/>
      </c>
      <c r="AF192" s="15" t="str">
        <f>IFERROR(VLOOKUP($G192,TAB!$J:$BB,MATCH($Z192,TAB!$1:$1,0)-6,FALSE),"")</f>
        <v/>
      </c>
      <c r="AG192" s="15" t="str">
        <f t="shared" si="77"/>
        <v/>
      </c>
      <c r="AH192" s="14" t="str">
        <f>IFERROR(VLOOKUP(AG192,INSTRUCTION!$I$1:$J$101,2),"")</f>
        <v/>
      </c>
      <c r="AI192" s="15" t="str">
        <f t="shared" si="99"/>
        <v/>
      </c>
      <c r="AJ192" s="15" t="str">
        <f>IF(C192=0,"",TAB!G192)</f>
        <v/>
      </c>
      <c r="AK192" s="15" t="str">
        <f>IFERROR(VLOOKUP(AJ192,INSTRUCTION!$D$2:$E$18,2,FALSE),"")</f>
        <v/>
      </c>
      <c r="AL192" s="15" t="str">
        <f t="shared" si="78"/>
        <v/>
      </c>
      <c r="AM192" s="15" t="str">
        <f>IFERROR(VLOOKUP($G192,TAB!$J:$BB,MATCH($AJ192,TAB!$1:$1,0)-9,FALSE),"")</f>
        <v/>
      </c>
      <c r="AN192" s="15" t="str">
        <f>IF(AM192="AB",IFERROR(VLOOKUP($G192,TAB!$J:$BB,MATCH($AJ192,TAB!$1:$1,0)-8,FALSE),""),"NA")</f>
        <v>NA</v>
      </c>
      <c r="AO192" s="15" t="str">
        <f>IFERROR(VLOOKUP($G192,TAB!$J:$BB,MATCH($AJ192,TAB!$1:$1,0)-7,FALSE),"")</f>
        <v/>
      </c>
      <c r="AP192" s="15" t="str">
        <f>IFERROR(VLOOKUP($G192,TAB!$J:$BB,MATCH($AJ192,TAB!$1:$1,0)-6,FALSE),"")</f>
        <v/>
      </c>
      <c r="AQ192" s="15" t="str">
        <f t="shared" si="79"/>
        <v/>
      </c>
      <c r="AR192" s="14" t="str">
        <f>IFERROR(VLOOKUP(AQ192,INSTRUCTION!$I$1:$J$101,2),"")</f>
        <v/>
      </c>
      <c r="AS192" s="15" t="str">
        <f t="shared" si="100"/>
        <v/>
      </c>
      <c r="AT192" s="15" t="str">
        <f>IF(C192=0,"",TAB!H192)</f>
        <v/>
      </c>
      <c r="AU192" s="15" t="str">
        <f>IFERROR(VLOOKUP(AT192,INSTRUCTION!$D$2:$E$18,2,FALSE),"")</f>
        <v/>
      </c>
      <c r="AV192" s="15" t="str">
        <f t="shared" si="80"/>
        <v/>
      </c>
      <c r="AW192" s="15" t="str">
        <f>IFERROR(VLOOKUP($G192,TAB!$J:$BB,MATCH($AT192,TAB!$1:$1,0)-9,FALSE),"")</f>
        <v/>
      </c>
      <c r="AX192" s="15" t="str">
        <f>IF(AW192="AB",IFERROR(VLOOKUP($G192,TAB!$J:$BB,MATCH($AT192,TAB!$1:$1,0)-8,FALSE),""),"NA")</f>
        <v>NA</v>
      </c>
      <c r="AY192" s="15" t="str">
        <f>IFERROR(VLOOKUP($G192,TAB!$J:$BB,MATCH($AT192,TAB!$1:$1,0)-7,FALSE),"")</f>
        <v/>
      </c>
      <c r="AZ192" s="15" t="str">
        <f>IFERROR(VLOOKUP($G192,TAB!$J:$BB,MATCH($AT192,TAB!$1:$1,0)-6,FALSE),"")</f>
        <v/>
      </c>
      <c r="BA192" s="15" t="str">
        <f t="shared" si="81"/>
        <v/>
      </c>
      <c r="BB192" s="14" t="str">
        <f>IFERROR(VLOOKUP(BA192,INSTRUCTION!$I$1:$J$101,2),"")</f>
        <v/>
      </c>
      <c r="BC192" s="15" t="str">
        <f t="shared" si="101"/>
        <v/>
      </c>
      <c r="BD192" s="15" t="str">
        <f>IF(C192=0,"",TAB!I192)</f>
        <v/>
      </c>
      <c r="BE192" s="15" t="str">
        <f>IFERROR(VLOOKUP(BD192,INSTRUCTION!$D$2:$E$18,2,FALSE),"")</f>
        <v/>
      </c>
      <c r="BF192" s="15" t="str">
        <f t="shared" si="82"/>
        <v/>
      </c>
      <c r="BG192" s="15" t="str">
        <f>IFERROR(VLOOKUP($G192,TAB!$J:$BB,MATCH($BD192,TAB!$1:$1,0)-9,FALSE),"")</f>
        <v/>
      </c>
      <c r="BH192" s="15" t="str">
        <f>IF(BG192="AB",IFERROR(VLOOKUP($G192,TAB!$J:$BB,MATCH($BD192,TAB!$1:$1,0)-8,FALSE),""),"NA")</f>
        <v>NA</v>
      </c>
      <c r="BI192" s="15" t="str">
        <f>IFERROR(VLOOKUP($G192,TAB!$J:$BB,MATCH($BD192,TAB!$1:$1,0)-7,FALSE),"")</f>
        <v/>
      </c>
      <c r="BJ192" s="15" t="str">
        <f>IFERROR(VLOOKUP($G192,TAB!$J:$BB,MATCH($BD192,TAB!$1:$1,0)-6,FALSE),"")</f>
        <v/>
      </c>
      <c r="BK192" s="15" t="str">
        <f t="shared" si="83"/>
        <v/>
      </c>
      <c r="BL192" s="14" t="str">
        <f>IFERROR(VLOOKUP(BK192,INSTRUCTION!$I$1:$J$101,2),"")</f>
        <v/>
      </c>
      <c r="BM192" s="15" t="str">
        <f t="shared" si="102"/>
        <v/>
      </c>
      <c r="BN192" s="15" t="str">
        <f t="shared" si="84"/>
        <v/>
      </c>
      <c r="BO192" s="15" t="str">
        <f>IFERROR(SUMPRODUCT(LARGE((J192,S192,AC192,AM192,AW192,BG192),{1,2,3,4,5})),"")</f>
        <v/>
      </c>
      <c r="BP192" s="15" t="str">
        <f>IFERROR(SUMPRODUCT(LARGE((K192,U192,AE192,AO192,AY192,BI192),{1,2,3,4,5})),"")</f>
        <v/>
      </c>
      <c r="BQ192" s="15" t="str">
        <f>IF(BP192=0,"N.A.",IFERROR(SUMPRODUCT(LARGE((N192,W192,AG192,AQ192,BA192,BK192),{1,2,3,4,5})),""))</f>
        <v/>
      </c>
      <c r="BR192" s="15" t="str">
        <f t="shared" si="85"/>
        <v/>
      </c>
      <c r="BS192" s="15" t="str">
        <f t="shared" si="86"/>
        <v/>
      </c>
      <c r="BT192" s="15" t="str">
        <f t="shared" si="87"/>
        <v>N.A.</v>
      </c>
      <c r="BU192" s="15" t="str">
        <f t="shared" si="88"/>
        <v>N.A.</v>
      </c>
      <c r="BV192" s="15" t="str">
        <f t="shared" si="89"/>
        <v>N.A.</v>
      </c>
      <c r="BW192" s="34" t="str">
        <f t="shared" si="90"/>
        <v>N.A.</v>
      </c>
      <c r="BX192" s="15" t="str">
        <f t="shared" si="91"/>
        <v>N.A.</v>
      </c>
      <c r="BY192" s="15" t="str">
        <f t="shared" si="92"/>
        <v>N.A.</v>
      </c>
      <c r="BZ192" s="15" t="str">
        <f t="shared" si="95"/>
        <v>FAILED</v>
      </c>
      <c r="CA192" s="20" t="str">
        <f t="shared" si="93"/>
        <v/>
      </c>
      <c r="CB192" s="16">
        <f t="shared" si="94"/>
        <v>0</v>
      </c>
    </row>
    <row r="193" spans="1:80" x14ac:dyDescent="0.3">
      <c r="A193" s="49">
        <v>191</v>
      </c>
      <c r="B193" s="15">
        <f>TAB!A193</f>
        <v>0</v>
      </c>
      <c r="C193" s="15">
        <f>TAB!B193</f>
        <v>0</v>
      </c>
      <c r="D193" s="14" t="str">
        <f>IF(C193=0,"",TAB!C193)</f>
        <v/>
      </c>
      <c r="E193" s="14" t="str">
        <f>IF(C193=0,"",TAB!D193)</f>
        <v/>
      </c>
      <c r="F193" s="36" t="str">
        <f>IF(C193=0,"",TAB!E193)</f>
        <v/>
      </c>
      <c r="G193" s="14" t="str">
        <f>IF(C193=0,"",TAB!J193)</f>
        <v/>
      </c>
      <c r="H193" s="15" t="str">
        <f t="shared" si="71"/>
        <v/>
      </c>
      <c r="I193" s="15" t="str">
        <f t="shared" si="96"/>
        <v/>
      </c>
      <c r="J193" s="15" t="str">
        <f>IFERROR(VLOOKUP($G193,TAB!$J:$BB,2,FALSE),"")</f>
        <v/>
      </c>
      <c r="K193" s="15" t="str">
        <f>IF(J193="AB",IFERROR(VLOOKUP($G193,TAB!$J:$BB,3,FALSE),""),"NA")</f>
        <v>NA</v>
      </c>
      <c r="L193" s="15" t="str">
        <f>IFERROR(VLOOKUP($G193,TAB!$J:$BB,4,FALSE),"")</f>
        <v/>
      </c>
      <c r="M193" s="15" t="str">
        <f>IFERROR(VLOOKUP($G193,TAB!$J:$BB,5,FALSE),"")</f>
        <v/>
      </c>
      <c r="N193" s="15" t="str">
        <f t="shared" si="72"/>
        <v/>
      </c>
      <c r="O193" s="14" t="str">
        <f>IFERROR(VLOOKUP(N193,INSTRUCTION!$I$1:$J$101,2),"")</f>
        <v/>
      </c>
      <c r="P193" s="15" t="str">
        <f t="shared" si="97"/>
        <v/>
      </c>
      <c r="Q193" s="15" t="str">
        <f t="shared" si="73"/>
        <v/>
      </c>
      <c r="R193" s="15" t="str">
        <f t="shared" si="74"/>
        <v/>
      </c>
      <c r="S193" s="15" t="str">
        <f>IFERROR(VLOOKUP($G193,TAB!$J:$BB,6,FALSE),"")</f>
        <v/>
      </c>
      <c r="T193" s="15" t="str">
        <f>IF(S193="AB",IFERROR(VLOOKUP($G193,TAB!$J:$BB,7,FALSE),""),"NA")</f>
        <v>NA</v>
      </c>
      <c r="U193" s="15" t="str">
        <f>IFERROR(VLOOKUP($G193,TAB!$J:$BB,8,FALSE),"")</f>
        <v/>
      </c>
      <c r="V193" s="15" t="str">
        <f>IFERROR(VLOOKUP($G193,TAB!$J:$BB,9,FALSE),"")</f>
        <v/>
      </c>
      <c r="W193" s="15" t="str">
        <f t="shared" si="75"/>
        <v/>
      </c>
      <c r="X193" s="14" t="str">
        <f>IFERROR(VLOOKUP(W193,INSTRUCTION!$I$1:$J$101,2),"")</f>
        <v/>
      </c>
      <c r="Y193" s="15" t="str">
        <f t="shared" si="98"/>
        <v/>
      </c>
      <c r="Z193" s="14" t="str">
        <f>IF(C193=0,"",TAB!F193)</f>
        <v/>
      </c>
      <c r="AA193" s="15" t="str">
        <f>IFERROR(VLOOKUP(Z193,INSTRUCTION!$D$2:$E$18,2,FALSE),"")</f>
        <v/>
      </c>
      <c r="AB193" s="15" t="str">
        <f t="shared" si="76"/>
        <v/>
      </c>
      <c r="AC193" s="15" t="str">
        <f>IFERROR(VLOOKUP($G193,TAB!$J:$BB,MATCH($Z193,TAB!$1:$1,0)-9,FALSE),"")</f>
        <v/>
      </c>
      <c r="AD193" s="15" t="str">
        <f>IF(AC193="AB",IFERROR(VLOOKUP($G193,TAB!$J:$BB,MATCH($Z193,TAB!$1:$1,0)-8,FALSE),""),"NA")</f>
        <v>NA</v>
      </c>
      <c r="AE193" s="15" t="str">
        <f>IFERROR(VLOOKUP($G193,TAB!$J:$BB,MATCH($Z193,TAB!$1:$1,0)-7,FALSE),"")</f>
        <v/>
      </c>
      <c r="AF193" s="15" t="str">
        <f>IFERROR(VLOOKUP($G193,TAB!$J:$BB,MATCH($Z193,TAB!$1:$1,0)-6,FALSE),"")</f>
        <v/>
      </c>
      <c r="AG193" s="15" t="str">
        <f t="shared" si="77"/>
        <v/>
      </c>
      <c r="AH193" s="14" t="str">
        <f>IFERROR(VLOOKUP(AG193,INSTRUCTION!$I$1:$J$101,2),"")</f>
        <v/>
      </c>
      <c r="AI193" s="15" t="str">
        <f t="shared" si="99"/>
        <v/>
      </c>
      <c r="AJ193" s="15" t="str">
        <f>IF(C193=0,"",TAB!G193)</f>
        <v/>
      </c>
      <c r="AK193" s="15" t="str">
        <f>IFERROR(VLOOKUP(AJ193,INSTRUCTION!$D$2:$E$18,2,FALSE),"")</f>
        <v/>
      </c>
      <c r="AL193" s="15" t="str">
        <f t="shared" si="78"/>
        <v/>
      </c>
      <c r="AM193" s="15" t="str">
        <f>IFERROR(VLOOKUP($G193,TAB!$J:$BB,MATCH($AJ193,TAB!$1:$1,0)-9,FALSE),"")</f>
        <v/>
      </c>
      <c r="AN193" s="15" t="str">
        <f>IF(AM193="AB",IFERROR(VLOOKUP($G193,TAB!$J:$BB,MATCH($AJ193,TAB!$1:$1,0)-8,FALSE),""),"NA")</f>
        <v>NA</v>
      </c>
      <c r="AO193" s="15" t="str">
        <f>IFERROR(VLOOKUP($G193,TAB!$J:$BB,MATCH($AJ193,TAB!$1:$1,0)-7,FALSE),"")</f>
        <v/>
      </c>
      <c r="AP193" s="15" t="str">
        <f>IFERROR(VLOOKUP($G193,TAB!$J:$BB,MATCH($AJ193,TAB!$1:$1,0)-6,FALSE),"")</f>
        <v/>
      </c>
      <c r="AQ193" s="15" t="str">
        <f t="shared" si="79"/>
        <v/>
      </c>
      <c r="AR193" s="14" t="str">
        <f>IFERROR(VLOOKUP(AQ193,INSTRUCTION!$I$1:$J$101,2),"")</f>
        <v/>
      </c>
      <c r="AS193" s="15" t="str">
        <f t="shared" si="100"/>
        <v/>
      </c>
      <c r="AT193" s="15" t="str">
        <f>IF(C193=0,"",TAB!H193)</f>
        <v/>
      </c>
      <c r="AU193" s="15" t="str">
        <f>IFERROR(VLOOKUP(AT193,INSTRUCTION!$D$2:$E$18,2,FALSE),"")</f>
        <v/>
      </c>
      <c r="AV193" s="15" t="str">
        <f t="shared" si="80"/>
        <v/>
      </c>
      <c r="AW193" s="15" t="str">
        <f>IFERROR(VLOOKUP($G193,TAB!$J:$BB,MATCH($AT193,TAB!$1:$1,0)-9,FALSE),"")</f>
        <v/>
      </c>
      <c r="AX193" s="15" t="str">
        <f>IF(AW193="AB",IFERROR(VLOOKUP($G193,TAB!$J:$BB,MATCH($AT193,TAB!$1:$1,0)-8,FALSE),""),"NA")</f>
        <v>NA</v>
      </c>
      <c r="AY193" s="15" t="str">
        <f>IFERROR(VLOOKUP($G193,TAB!$J:$BB,MATCH($AT193,TAB!$1:$1,0)-7,FALSE),"")</f>
        <v/>
      </c>
      <c r="AZ193" s="15" t="str">
        <f>IFERROR(VLOOKUP($G193,TAB!$J:$BB,MATCH($AT193,TAB!$1:$1,0)-6,FALSE),"")</f>
        <v/>
      </c>
      <c r="BA193" s="15" t="str">
        <f t="shared" si="81"/>
        <v/>
      </c>
      <c r="BB193" s="14" t="str">
        <f>IFERROR(VLOOKUP(BA193,INSTRUCTION!$I$1:$J$101,2),"")</f>
        <v/>
      </c>
      <c r="BC193" s="15" t="str">
        <f t="shared" si="101"/>
        <v/>
      </c>
      <c r="BD193" s="15" t="str">
        <f>IF(C193=0,"",TAB!I193)</f>
        <v/>
      </c>
      <c r="BE193" s="15" t="str">
        <f>IFERROR(VLOOKUP(BD193,INSTRUCTION!$D$2:$E$18,2,FALSE),"")</f>
        <v/>
      </c>
      <c r="BF193" s="15" t="str">
        <f t="shared" si="82"/>
        <v/>
      </c>
      <c r="BG193" s="15" t="str">
        <f>IFERROR(VLOOKUP($G193,TAB!$J:$BB,MATCH($BD193,TAB!$1:$1,0)-9,FALSE),"")</f>
        <v/>
      </c>
      <c r="BH193" s="15" t="str">
        <f>IF(BG193="AB",IFERROR(VLOOKUP($G193,TAB!$J:$BB,MATCH($BD193,TAB!$1:$1,0)-8,FALSE),""),"NA")</f>
        <v>NA</v>
      </c>
      <c r="BI193" s="15" t="str">
        <f>IFERROR(VLOOKUP($G193,TAB!$J:$BB,MATCH($BD193,TAB!$1:$1,0)-7,FALSE),"")</f>
        <v/>
      </c>
      <c r="BJ193" s="15" t="str">
        <f>IFERROR(VLOOKUP($G193,TAB!$J:$BB,MATCH($BD193,TAB!$1:$1,0)-6,FALSE),"")</f>
        <v/>
      </c>
      <c r="BK193" s="15" t="str">
        <f t="shared" si="83"/>
        <v/>
      </c>
      <c r="BL193" s="14" t="str">
        <f>IFERROR(VLOOKUP(BK193,INSTRUCTION!$I$1:$J$101,2),"")</f>
        <v/>
      </c>
      <c r="BM193" s="15" t="str">
        <f t="shared" si="102"/>
        <v/>
      </c>
      <c r="BN193" s="15" t="str">
        <f t="shared" si="84"/>
        <v/>
      </c>
      <c r="BO193" s="15" t="str">
        <f>IFERROR(SUMPRODUCT(LARGE((J193,S193,AC193,AM193,AW193,BG193),{1,2,3,4,5})),"")</f>
        <v/>
      </c>
      <c r="BP193" s="15" t="str">
        <f>IFERROR(SUMPRODUCT(LARGE((K193,U193,AE193,AO193,AY193,BI193),{1,2,3,4,5})),"")</f>
        <v/>
      </c>
      <c r="BQ193" s="15" t="str">
        <f>IF(BP193=0,"N.A.",IFERROR(SUMPRODUCT(LARGE((N193,W193,AG193,AQ193,BA193,BK193),{1,2,3,4,5})),""))</f>
        <v/>
      </c>
      <c r="BR193" s="15" t="str">
        <f t="shared" si="85"/>
        <v/>
      </c>
      <c r="BS193" s="15" t="str">
        <f t="shared" si="86"/>
        <v/>
      </c>
      <c r="BT193" s="15" t="str">
        <f t="shared" si="87"/>
        <v>N.A.</v>
      </c>
      <c r="BU193" s="15" t="str">
        <f t="shared" si="88"/>
        <v>N.A.</v>
      </c>
      <c r="BV193" s="15" t="str">
        <f t="shared" si="89"/>
        <v>N.A.</v>
      </c>
      <c r="BW193" s="34" t="str">
        <f t="shared" si="90"/>
        <v>N.A.</v>
      </c>
      <c r="BX193" s="15" t="str">
        <f t="shared" si="91"/>
        <v>N.A.</v>
      </c>
      <c r="BY193" s="15" t="str">
        <f t="shared" si="92"/>
        <v>N.A.</v>
      </c>
      <c r="BZ193" s="15" t="str">
        <f t="shared" si="95"/>
        <v>FAILED</v>
      </c>
      <c r="CA193" s="20" t="str">
        <f t="shared" si="93"/>
        <v/>
      </c>
      <c r="CB193" s="16">
        <f t="shared" si="94"/>
        <v>0</v>
      </c>
    </row>
    <row r="194" spans="1:80" x14ac:dyDescent="0.3">
      <c r="A194" s="49">
        <v>192</v>
      </c>
      <c r="B194" s="15">
        <f>TAB!A194</f>
        <v>0</v>
      </c>
      <c r="C194" s="15">
        <f>TAB!B194</f>
        <v>0</v>
      </c>
      <c r="D194" s="14" t="str">
        <f>IF(C194=0,"",TAB!C194)</f>
        <v/>
      </c>
      <c r="E194" s="14" t="str">
        <f>IF(C194=0,"",TAB!D194)</f>
        <v/>
      </c>
      <c r="F194" s="36" t="str">
        <f>IF(C194=0,"",TAB!E194)</f>
        <v/>
      </c>
      <c r="G194" s="14" t="str">
        <f>IF(C194=0,"",TAB!J194)</f>
        <v/>
      </c>
      <c r="H194" s="15" t="str">
        <f t="shared" si="71"/>
        <v/>
      </c>
      <c r="I194" s="15" t="str">
        <f t="shared" si="96"/>
        <v/>
      </c>
      <c r="J194" s="15" t="str">
        <f>IFERROR(VLOOKUP($G194,TAB!$J:$BB,2,FALSE),"")</f>
        <v/>
      </c>
      <c r="K194" s="15" t="str">
        <f>IF(J194="AB",IFERROR(VLOOKUP($G194,TAB!$J:$BB,3,FALSE),""),"NA")</f>
        <v>NA</v>
      </c>
      <c r="L194" s="15" t="str">
        <f>IFERROR(VLOOKUP($G194,TAB!$J:$BB,4,FALSE),"")</f>
        <v/>
      </c>
      <c r="M194" s="15" t="str">
        <f>IFERROR(VLOOKUP($G194,TAB!$J:$BB,5,FALSE),"")</f>
        <v/>
      </c>
      <c r="N194" s="15" t="str">
        <f t="shared" si="72"/>
        <v/>
      </c>
      <c r="O194" s="14" t="str">
        <f>IFERROR(VLOOKUP(N194,INSTRUCTION!$I$1:$J$101,2),"")</f>
        <v/>
      </c>
      <c r="P194" s="15" t="str">
        <f t="shared" si="97"/>
        <v/>
      </c>
      <c r="Q194" s="15" t="str">
        <f t="shared" si="73"/>
        <v/>
      </c>
      <c r="R194" s="15" t="str">
        <f t="shared" si="74"/>
        <v/>
      </c>
      <c r="S194" s="15" t="str">
        <f>IFERROR(VLOOKUP($G194,TAB!$J:$BB,6,FALSE),"")</f>
        <v/>
      </c>
      <c r="T194" s="15" t="str">
        <f>IF(S194="AB",IFERROR(VLOOKUP($G194,TAB!$J:$BB,7,FALSE),""),"NA")</f>
        <v>NA</v>
      </c>
      <c r="U194" s="15" t="str">
        <f>IFERROR(VLOOKUP($G194,TAB!$J:$BB,8,FALSE),"")</f>
        <v/>
      </c>
      <c r="V194" s="15" t="str">
        <f>IFERROR(VLOOKUP($G194,TAB!$J:$BB,9,FALSE),"")</f>
        <v/>
      </c>
      <c r="W194" s="15" t="str">
        <f t="shared" si="75"/>
        <v/>
      </c>
      <c r="X194" s="14" t="str">
        <f>IFERROR(VLOOKUP(W194,INSTRUCTION!$I$1:$J$101,2),"")</f>
        <v/>
      </c>
      <c r="Y194" s="15" t="str">
        <f t="shared" si="98"/>
        <v/>
      </c>
      <c r="Z194" s="14" t="str">
        <f>IF(C194=0,"",TAB!F194)</f>
        <v/>
      </c>
      <c r="AA194" s="15" t="str">
        <f>IFERROR(VLOOKUP(Z194,INSTRUCTION!$D$2:$E$18,2,FALSE),"")</f>
        <v/>
      </c>
      <c r="AB194" s="15" t="str">
        <f t="shared" si="76"/>
        <v/>
      </c>
      <c r="AC194" s="15" t="str">
        <f>IFERROR(VLOOKUP($G194,TAB!$J:$BB,MATCH($Z194,TAB!$1:$1,0)-9,FALSE),"")</f>
        <v/>
      </c>
      <c r="AD194" s="15" t="str">
        <f>IF(AC194="AB",IFERROR(VLOOKUP($G194,TAB!$J:$BB,MATCH($Z194,TAB!$1:$1,0)-8,FALSE),""),"NA")</f>
        <v>NA</v>
      </c>
      <c r="AE194" s="15" t="str">
        <f>IFERROR(VLOOKUP($G194,TAB!$J:$BB,MATCH($Z194,TAB!$1:$1,0)-7,FALSE),"")</f>
        <v/>
      </c>
      <c r="AF194" s="15" t="str">
        <f>IFERROR(VLOOKUP($G194,TAB!$J:$BB,MATCH($Z194,TAB!$1:$1,0)-6,FALSE),"")</f>
        <v/>
      </c>
      <c r="AG194" s="15" t="str">
        <f t="shared" si="77"/>
        <v/>
      </c>
      <c r="AH194" s="14" t="str">
        <f>IFERROR(VLOOKUP(AG194,INSTRUCTION!$I$1:$J$101,2),"")</f>
        <v/>
      </c>
      <c r="AI194" s="15" t="str">
        <f t="shared" si="99"/>
        <v/>
      </c>
      <c r="AJ194" s="15" t="str">
        <f>IF(C194=0,"",TAB!G194)</f>
        <v/>
      </c>
      <c r="AK194" s="15" t="str">
        <f>IFERROR(VLOOKUP(AJ194,INSTRUCTION!$D$2:$E$18,2,FALSE),"")</f>
        <v/>
      </c>
      <c r="AL194" s="15" t="str">
        <f t="shared" si="78"/>
        <v/>
      </c>
      <c r="AM194" s="15" t="str">
        <f>IFERROR(VLOOKUP($G194,TAB!$J:$BB,MATCH($AJ194,TAB!$1:$1,0)-9,FALSE),"")</f>
        <v/>
      </c>
      <c r="AN194" s="15" t="str">
        <f>IF(AM194="AB",IFERROR(VLOOKUP($G194,TAB!$J:$BB,MATCH($AJ194,TAB!$1:$1,0)-8,FALSE),""),"NA")</f>
        <v>NA</v>
      </c>
      <c r="AO194" s="15" t="str">
        <f>IFERROR(VLOOKUP($G194,TAB!$J:$BB,MATCH($AJ194,TAB!$1:$1,0)-7,FALSE),"")</f>
        <v/>
      </c>
      <c r="AP194" s="15" t="str">
        <f>IFERROR(VLOOKUP($G194,TAB!$J:$BB,MATCH($AJ194,TAB!$1:$1,0)-6,FALSE),"")</f>
        <v/>
      </c>
      <c r="AQ194" s="15" t="str">
        <f t="shared" si="79"/>
        <v/>
      </c>
      <c r="AR194" s="14" t="str">
        <f>IFERROR(VLOOKUP(AQ194,INSTRUCTION!$I$1:$J$101,2),"")</f>
        <v/>
      </c>
      <c r="AS194" s="15" t="str">
        <f t="shared" si="100"/>
        <v/>
      </c>
      <c r="AT194" s="15" t="str">
        <f>IF(C194=0,"",TAB!H194)</f>
        <v/>
      </c>
      <c r="AU194" s="15" t="str">
        <f>IFERROR(VLOOKUP(AT194,INSTRUCTION!$D$2:$E$18,2,FALSE),"")</f>
        <v/>
      </c>
      <c r="AV194" s="15" t="str">
        <f t="shared" si="80"/>
        <v/>
      </c>
      <c r="AW194" s="15" t="str">
        <f>IFERROR(VLOOKUP($G194,TAB!$J:$BB,MATCH($AT194,TAB!$1:$1,0)-9,FALSE),"")</f>
        <v/>
      </c>
      <c r="AX194" s="15" t="str">
        <f>IF(AW194="AB",IFERROR(VLOOKUP($G194,TAB!$J:$BB,MATCH($AT194,TAB!$1:$1,0)-8,FALSE),""),"NA")</f>
        <v>NA</v>
      </c>
      <c r="AY194" s="15" t="str">
        <f>IFERROR(VLOOKUP($G194,TAB!$J:$BB,MATCH($AT194,TAB!$1:$1,0)-7,FALSE),"")</f>
        <v/>
      </c>
      <c r="AZ194" s="15" t="str">
        <f>IFERROR(VLOOKUP($G194,TAB!$J:$BB,MATCH($AT194,TAB!$1:$1,0)-6,FALSE),"")</f>
        <v/>
      </c>
      <c r="BA194" s="15" t="str">
        <f t="shared" si="81"/>
        <v/>
      </c>
      <c r="BB194" s="14" t="str">
        <f>IFERROR(VLOOKUP(BA194,INSTRUCTION!$I$1:$J$101,2),"")</f>
        <v/>
      </c>
      <c r="BC194" s="15" t="str">
        <f t="shared" si="101"/>
        <v/>
      </c>
      <c r="BD194" s="15" t="str">
        <f>IF(C194=0,"",TAB!I194)</f>
        <v/>
      </c>
      <c r="BE194" s="15" t="str">
        <f>IFERROR(VLOOKUP(BD194,INSTRUCTION!$D$2:$E$18,2,FALSE),"")</f>
        <v/>
      </c>
      <c r="BF194" s="15" t="str">
        <f t="shared" si="82"/>
        <v/>
      </c>
      <c r="BG194" s="15" t="str">
        <f>IFERROR(VLOOKUP($G194,TAB!$J:$BB,MATCH($BD194,TAB!$1:$1,0)-9,FALSE),"")</f>
        <v/>
      </c>
      <c r="BH194" s="15" t="str">
        <f>IF(BG194="AB",IFERROR(VLOOKUP($G194,TAB!$J:$BB,MATCH($BD194,TAB!$1:$1,0)-8,FALSE),""),"NA")</f>
        <v>NA</v>
      </c>
      <c r="BI194" s="15" t="str">
        <f>IFERROR(VLOOKUP($G194,TAB!$J:$BB,MATCH($BD194,TAB!$1:$1,0)-7,FALSE),"")</f>
        <v/>
      </c>
      <c r="BJ194" s="15" t="str">
        <f>IFERROR(VLOOKUP($G194,TAB!$J:$BB,MATCH($BD194,TAB!$1:$1,0)-6,FALSE),"")</f>
        <v/>
      </c>
      <c r="BK194" s="15" t="str">
        <f t="shared" si="83"/>
        <v/>
      </c>
      <c r="BL194" s="14" t="str">
        <f>IFERROR(VLOOKUP(BK194,INSTRUCTION!$I$1:$J$101,2),"")</f>
        <v/>
      </c>
      <c r="BM194" s="15" t="str">
        <f t="shared" si="102"/>
        <v/>
      </c>
      <c r="BN194" s="15" t="str">
        <f t="shared" si="84"/>
        <v/>
      </c>
      <c r="BO194" s="15" t="str">
        <f>IFERROR(SUMPRODUCT(LARGE((J194,S194,AC194,AM194,AW194,BG194),{1,2,3,4,5})),"")</f>
        <v/>
      </c>
      <c r="BP194" s="15" t="str">
        <f>IFERROR(SUMPRODUCT(LARGE((K194,U194,AE194,AO194,AY194,BI194),{1,2,3,4,5})),"")</f>
        <v/>
      </c>
      <c r="BQ194" s="15" t="str">
        <f>IF(BP194=0,"N.A.",IFERROR(SUMPRODUCT(LARGE((N194,W194,AG194,AQ194,BA194,BK194),{1,2,3,4,5})),""))</f>
        <v/>
      </c>
      <c r="BR194" s="15" t="str">
        <f t="shared" si="85"/>
        <v/>
      </c>
      <c r="BS194" s="15" t="str">
        <f t="shared" si="86"/>
        <v/>
      </c>
      <c r="BT194" s="15" t="str">
        <f t="shared" si="87"/>
        <v>N.A.</v>
      </c>
      <c r="BU194" s="15" t="str">
        <f t="shared" si="88"/>
        <v>N.A.</v>
      </c>
      <c r="BV194" s="15" t="str">
        <f t="shared" si="89"/>
        <v>N.A.</v>
      </c>
      <c r="BW194" s="34" t="str">
        <f t="shared" si="90"/>
        <v>N.A.</v>
      </c>
      <c r="BX194" s="15" t="str">
        <f t="shared" si="91"/>
        <v>N.A.</v>
      </c>
      <c r="BY194" s="15" t="str">
        <f t="shared" si="92"/>
        <v>N.A.</v>
      </c>
      <c r="BZ194" s="15" t="str">
        <f t="shared" si="95"/>
        <v>FAILED</v>
      </c>
      <c r="CA194" s="20" t="str">
        <f t="shared" si="93"/>
        <v/>
      </c>
      <c r="CB194" s="16">
        <f t="shared" si="94"/>
        <v>0</v>
      </c>
    </row>
    <row r="195" spans="1:80" x14ac:dyDescent="0.3">
      <c r="A195" s="49">
        <v>193</v>
      </c>
      <c r="B195" s="15">
        <f>TAB!A195</f>
        <v>0</v>
      </c>
      <c r="C195" s="15">
        <f>TAB!B195</f>
        <v>0</v>
      </c>
      <c r="D195" s="14" t="str">
        <f>IF(C195=0,"",TAB!C195)</f>
        <v/>
      </c>
      <c r="E195" s="14" t="str">
        <f>IF(C195=0,"",TAB!D195)</f>
        <v/>
      </c>
      <c r="F195" s="36" t="str">
        <f>IF(C195=0,"",TAB!E195)</f>
        <v/>
      </c>
      <c r="G195" s="14" t="str">
        <f>IF(C195=0,"",TAB!J195)</f>
        <v/>
      </c>
      <c r="H195" s="15" t="str">
        <f t="shared" si="71"/>
        <v/>
      </c>
      <c r="I195" s="15" t="str">
        <f t="shared" si="96"/>
        <v/>
      </c>
      <c r="J195" s="15" t="str">
        <f>IFERROR(VLOOKUP($G195,TAB!$J:$BB,2,FALSE),"")</f>
        <v/>
      </c>
      <c r="K195" s="15" t="str">
        <f>IF(J195="AB",IFERROR(VLOOKUP($G195,TAB!$J:$BB,3,FALSE),""),"NA")</f>
        <v>NA</v>
      </c>
      <c r="L195" s="15" t="str">
        <f>IFERROR(VLOOKUP($G195,TAB!$J:$BB,4,FALSE),"")</f>
        <v/>
      </c>
      <c r="M195" s="15" t="str">
        <f>IFERROR(VLOOKUP($G195,TAB!$J:$BB,5,FALSE),"")</f>
        <v/>
      </c>
      <c r="N195" s="15" t="str">
        <f t="shared" si="72"/>
        <v/>
      </c>
      <c r="O195" s="14" t="str">
        <f>IFERROR(VLOOKUP(N195,INSTRUCTION!$I$1:$J$101,2),"")</f>
        <v/>
      </c>
      <c r="P195" s="15" t="str">
        <f t="shared" si="97"/>
        <v/>
      </c>
      <c r="Q195" s="15" t="str">
        <f t="shared" si="73"/>
        <v/>
      </c>
      <c r="R195" s="15" t="str">
        <f t="shared" si="74"/>
        <v/>
      </c>
      <c r="S195" s="15" t="str">
        <f>IFERROR(VLOOKUP($G195,TAB!$J:$BB,6,FALSE),"")</f>
        <v/>
      </c>
      <c r="T195" s="15" t="str">
        <f>IF(S195="AB",IFERROR(VLOOKUP($G195,TAB!$J:$BB,7,FALSE),""),"NA")</f>
        <v>NA</v>
      </c>
      <c r="U195" s="15" t="str">
        <f>IFERROR(VLOOKUP($G195,TAB!$J:$BB,8,FALSE),"")</f>
        <v/>
      </c>
      <c r="V195" s="15" t="str">
        <f>IFERROR(VLOOKUP($G195,TAB!$J:$BB,9,FALSE),"")</f>
        <v/>
      </c>
      <c r="W195" s="15" t="str">
        <f t="shared" si="75"/>
        <v/>
      </c>
      <c r="X195" s="14" t="str">
        <f>IFERROR(VLOOKUP(W195,INSTRUCTION!$I$1:$J$101,2),"")</f>
        <v/>
      </c>
      <c r="Y195" s="15" t="str">
        <f t="shared" si="98"/>
        <v/>
      </c>
      <c r="Z195" s="14" t="str">
        <f>IF(C195=0,"",TAB!F195)</f>
        <v/>
      </c>
      <c r="AA195" s="15" t="str">
        <f>IFERROR(VLOOKUP(Z195,INSTRUCTION!$D$2:$E$18,2,FALSE),"")</f>
        <v/>
      </c>
      <c r="AB195" s="15" t="str">
        <f t="shared" si="76"/>
        <v/>
      </c>
      <c r="AC195" s="15" t="str">
        <f>IFERROR(VLOOKUP($G195,TAB!$J:$BB,MATCH($Z195,TAB!$1:$1,0)-9,FALSE),"")</f>
        <v/>
      </c>
      <c r="AD195" s="15" t="str">
        <f>IF(AC195="AB",IFERROR(VLOOKUP($G195,TAB!$J:$BB,MATCH($Z195,TAB!$1:$1,0)-8,FALSE),""),"NA")</f>
        <v>NA</v>
      </c>
      <c r="AE195" s="15" t="str">
        <f>IFERROR(VLOOKUP($G195,TAB!$J:$BB,MATCH($Z195,TAB!$1:$1,0)-7,FALSE),"")</f>
        <v/>
      </c>
      <c r="AF195" s="15" t="str">
        <f>IFERROR(VLOOKUP($G195,TAB!$J:$BB,MATCH($Z195,TAB!$1:$1,0)-6,FALSE),"")</f>
        <v/>
      </c>
      <c r="AG195" s="15" t="str">
        <f t="shared" si="77"/>
        <v/>
      </c>
      <c r="AH195" s="14" t="str">
        <f>IFERROR(VLOOKUP(AG195,INSTRUCTION!$I$1:$J$101,2),"")</f>
        <v/>
      </c>
      <c r="AI195" s="15" t="str">
        <f t="shared" si="99"/>
        <v/>
      </c>
      <c r="AJ195" s="15" t="str">
        <f>IF(C195=0,"",TAB!G195)</f>
        <v/>
      </c>
      <c r="AK195" s="15" t="str">
        <f>IFERROR(VLOOKUP(AJ195,INSTRUCTION!$D$2:$E$18,2,FALSE),"")</f>
        <v/>
      </c>
      <c r="AL195" s="15" t="str">
        <f t="shared" si="78"/>
        <v/>
      </c>
      <c r="AM195" s="15" t="str">
        <f>IFERROR(VLOOKUP($G195,TAB!$J:$BB,MATCH($AJ195,TAB!$1:$1,0)-9,FALSE),"")</f>
        <v/>
      </c>
      <c r="AN195" s="15" t="str">
        <f>IF(AM195="AB",IFERROR(VLOOKUP($G195,TAB!$J:$BB,MATCH($AJ195,TAB!$1:$1,0)-8,FALSE),""),"NA")</f>
        <v>NA</v>
      </c>
      <c r="AO195" s="15" t="str">
        <f>IFERROR(VLOOKUP($G195,TAB!$J:$BB,MATCH($AJ195,TAB!$1:$1,0)-7,FALSE),"")</f>
        <v/>
      </c>
      <c r="AP195" s="15" t="str">
        <f>IFERROR(VLOOKUP($G195,TAB!$J:$BB,MATCH($AJ195,TAB!$1:$1,0)-6,FALSE),"")</f>
        <v/>
      </c>
      <c r="AQ195" s="15" t="str">
        <f t="shared" si="79"/>
        <v/>
      </c>
      <c r="AR195" s="14" t="str">
        <f>IFERROR(VLOOKUP(AQ195,INSTRUCTION!$I$1:$J$101,2),"")</f>
        <v/>
      </c>
      <c r="AS195" s="15" t="str">
        <f t="shared" si="100"/>
        <v/>
      </c>
      <c r="AT195" s="15" t="str">
        <f>IF(C195=0,"",TAB!H195)</f>
        <v/>
      </c>
      <c r="AU195" s="15" t="str">
        <f>IFERROR(VLOOKUP(AT195,INSTRUCTION!$D$2:$E$18,2,FALSE),"")</f>
        <v/>
      </c>
      <c r="AV195" s="15" t="str">
        <f t="shared" si="80"/>
        <v/>
      </c>
      <c r="AW195" s="15" t="str">
        <f>IFERROR(VLOOKUP($G195,TAB!$J:$BB,MATCH($AT195,TAB!$1:$1,0)-9,FALSE),"")</f>
        <v/>
      </c>
      <c r="AX195" s="15" t="str">
        <f>IF(AW195="AB",IFERROR(VLOOKUP($G195,TAB!$J:$BB,MATCH($AT195,TAB!$1:$1,0)-8,FALSE),""),"NA")</f>
        <v>NA</v>
      </c>
      <c r="AY195" s="15" t="str">
        <f>IFERROR(VLOOKUP($G195,TAB!$J:$BB,MATCH($AT195,TAB!$1:$1,0)-7,FALSE),"")</f>
        <v/>
      </c>
      <c r="AZ195" s="15" t="str">
        <f>IFERROR(VLOOKUP($G195,TAB!$J:$BB,MATCH($AT195,TAB!$1:$1,0)-6,FALSE),"")</f>
        <v/>
      </c>
      <c r="BA195" s="15" t="str">
        <f t="shared" si="81"/>
        <v/>
      </c>
      <c r="BB195" s="14" t="str">
        <f>IFERROR(VLOOKUP(BA195,INSTRUCTION!$I$1:$J$101,2),"")</f>
        <v/>
      </c>
      <c r="BC195" s="15" t="str">
        <f t="shared" si="101"/>
        <v/>
      </c>
      <c r="BD195" s="15" t="str">
        <f>IF(C195=0,"",TAB!I195)</f>
        <v/>
      </c>
      <c r="BE195" s="15" t="str">
        <f>IFERROR(VLOOKUP(BD195,INSTRUCTION!$D$2:$E$18,2,FALSE),"")</f>
        <v/>
      </c>
      <c r="BF195" s="15" t="str">
        <f t="shared" si="82"/>
        <v/>
      </c>
      <c r="BG195" s="15" t="str">
        <f>IFERROR(VLOOKUP($G195,TAB!$J:$BB,MATCH($BD195,TAB!$1:$1,0)-9,FALSE),"")</f>
        <v/>
      </c>
      <c r="BH195" s="15" t="str">
        <f>IF(BG195="AB",IFERROR(VLOOKUP($G195,TAB!$J:$BB,MATCH($BD195,TAB!$1:$1,0)-8,FALSE),""),"NA")</f>
        <v>NA</v>
      </c>
      <c r="BI195" s="15" t="str">
        <f>IFERROR(VLOOKUP($G195,TAB!$J:$BB,MATCH($BD195,TAB!$1:$1,0)-7,FALSE),"")</f>
        <v/>
      </c>
      <c r="BJ195" s="15" t="str">
        <f>IFERROR(VLOOKUP($G195,TAB!$J:$BB,MATCH($BD195,TAB!$1:$1,0)-6,FALSE),"")</f>
        <v/>
      </c>
      <c r="BK195" s="15" t="str">
        <f t="shared" si="83"/>
        <v/>
      </c>
      <c r="BL195" s="14" t="str">
        <f>IFERROR(VLOOKUP(BK195,INSTRUCTION!$I$1:$J$101,2),"")</f>
        <v/>
      </c>
      <c r="BM195" s="15" t="str">
        <f t="shared" si="102"/>
        <v/>
      </c>
      <c r="BN195" s="15" t="str">
        <f t="shared" si="84"/>
        <v/>
      </c>
      <c r="BO195" s="15" t="str">
        <f>IFERROR(SUMPRODUCT(LARGE((J195,S195,AC195,AM195,AW195,BG195),{1,2,3,4,5})),"")</f>
        <v/>
      </c>
      <c r="BP195" s="15" t="str">
        <f>IFERROR(SUMPRODUCT(LARGE((K195,U195,AE195,AO195,AY195,BI195),{1,2,3,4,5})),"")</f>
        <v/>
      </c>
      <c r="BQ195" s="15" t="str">
        <f>IF(BP195=0,"N.A.",IFERROR(SUMPRODUCT(LARGE((N195,W195,AG195,AQ195,BA195,BK195),{1,2,3,4,5})),""))</f>
        <v/>
      </c>
      <c r="BR195" s="15" t="str">
        <f t="shared" si="85"/>
        <v/>
      </c>
      <c r="BS195" s="15" t="str">
        <f t="shared" si="86"/>
        <v/>
      </c>
      <c r="BT195" s="15" t="str">
        <f t="shared" si="87"/>
        <v>N.A.</v>
      </c>
      <c r="BU195" s="15" t="str">
        <f t="shared" si="88"/>
        <v>N.A.</v>
      </c>
      <c r="BV195" s="15" t="str">
        <f t="shared" si="89"/>
        <v>N.A.</v>
      </c>
      <c r="BW195" s="34" t="str">
        <f t="shared" si="90"/>
        <v>N.A.</v>
      </c>
      <c r="BX195" s="15" t="str">
        <f t="shared" si="91"/>
        <v>N.A.</v>
      </c>
      <c r="BY195" s="15" t="str">
        <f t="shared" si="92"/>
        <v>N.A.</v>
      </c>
      <c r="BZ195" s="15" t="str">
        <f t="shared" si="95"/>
        <v>FAILED</v>
      </c>
      <c r="CA195" s="20" t="str">
        <f t="shared" si="93"/>
        <v/>
      </c>
      <c r="CB195" s="16">
        <f t="shared" si="94"/>
        <v>0</v>
      </c>
    </row>
    <row r="196" spans="1:80" x14ac:dyDescent="0.3">
      <c r="A196" s="49">
        <v>194</v>
      </c>
      <c r="B196" s="15">
        <f>TAB!A196</f>
        <v>0</v>
      </c>
      <c r="C196" s="15">
        <f>TAB!B196</f>
        <v>0</v>
      </c>
      <c r="D196" s="14" t="str">
        <f>IF(C196=0,"",TAB!C196)</f>
        <v/>
      </c>
      <c r="E196" s="14" t="str">
        <f>IF(C196=0,"",TAB!D196)</f>
        <v/>
      </c>
      <c r="F196" s="36" t="str">
        <f>IF(C196=0,"",TAB!E196)</f>
        <v/>
      </c>
      <c r="G196" s="14" t="str">
        <f>IF(C196=0,"",TAB!J196)</f>
        <v/>
      </c>
      <c r="H196" s="15" t="str">
        <f t="shared" ref="H196:H259" si="103">IF(J196="","",80)</f>
        <v/>
      </c>
      <c r="I196" s="15" t="str">
        <f t="shared" si="96"/>
        <v/>
      </c>
      <c r="J196" s="15" t="str">
        <f>IFERROR(VLOOKUP($G196,TAB!$J:$BB,2,FALSE),"")</f>
        <v/>
      </c>
      <c r="K196" s="15" t="str">
        <f>IF(J196="AB",IFERROR(VLOOKUP($G196,TAB!$J:$BB,3,FALSE),""),"NA")</f>
        <v>NA</v>
      </c>
      <c r="L196" s="15" t="str">
        <f>IFERROR(VLOOKUP($G196,TAB!$J:$BB,4,FALSE),"")</f>
        <v/>
      </c>
      <c r="M196" s="15" t="str">
        <f>IFERROR(VLOOKUP($G196,TAB!$J:$BB,5,FALSE),"")</f>
        <v/>
      </c>
      <c r="N196" s="15" t="str">
        <f t="shared" ref="N196:N259" si="104">IF(SUM(J196,K196,M196)=0,"",SUM(J196:M196))</f>
        <v/>
      </c>
      <c r="O196" s="14" t="str">
        <f>IFERROR(VLOOKUP(N196,INSTRUCTION!$I$1:$J$101,2),"")</f>
        <v/>
      </c>
      <c r="P196" s="15" t="str">
        <f t="shared" si="97"/>
        <v/>
      </c>
      <c r="Q196" s="15" t="str">
        <f t="shared" ref="Q196:Q259" si="105">IF(S196="","",80)</f>
        <v/>
      </c>
      <c r="R196" s="15" t="str">
        <f t="shared" ref="R196:R259" si="106">IF(V196="","",20)</f>
        <v/>
      </c>
      <c r="S196" s="15" t="str">
        <f>IFERROR(VLOOKUP($G196,TAB!$J:$BB,6,FALSE),"")</f>
        <v/>
      </c>
      <c r="T196" s="15" t="str">
        <f>IF(S196="AB",IFERROR(VLOOKUP($G196,TAB!$J:$BB,7,FALSE),""),"NA")</f>
        <v>NA</v>
      </c>
      <c r="U196" s="15" t="str">
        <f>IFERROR(VLOOKUP($G196,TAB!$J:$BB,8,FALSE),"")</f>
        <v/>
      </c>
      <c r="V196" s="15" t="str">
        <f>IFERROR(VLOOKUP($G196,TAB!$J:$BB,9,FALSE),"")</f>
        <v/>
      </c>
      <c r="W196" s="15" t="str">
        <f t="shared" ref="W196:W259" si="107">IF(SUM(S196,U196,V196)=0,"",SUM(S196:V196))</f>
        <v/>
      </c>
      <c r="X196" s="14" t="str">
        <f>IFERROR(VLOOKUP(W196,INSTRUCTION!$I$1:$J$101,2),"")</f>
        <v/>
      </c>
      <c r="Y196" s="15" t="str">
        <f t="shared" si="98"/>
        <v/>
      </c>
      <c r="Z196" s="14" t="str">
        <f>IF(C196=0,"",TAB!F196)</f>
        <v/>
      </c>
      <c r="AA196" s="15" t="str">
        <f>IFERROR(VLOOKUP(Z196,INSTRUCTION!$D$2:$E$18,2,FALSE),"")</f>
        <v/>
      </c>
      <c r="AB196" s="15" t="str">
        <f t="shared" ref="AB196:AB259" si="108">IF(AA196="","",(100-AA196)/2)</f>
        <v/>
      </c>
      <c r="AC196" s="15" t="str">
        <f>IFERROR(VLOOKUP($G196,TAB!$J:$BB,MATCH($Z196,TAB!$1:$1,0)-9,FALSE),"")</f>
        <v/>
      </c>
      <c r="AD196" s="15" t="str">
        <f>IF(AC196="AB",IFERROR(VLOOKUP($G196,TAB!$J:$BB,MATCH($Z196,TAB!$1:$1,0)-8,FALSE),""),"NA")</f>
        <v>NA</v>
      </c>
      <c r="AE196" s="15" t="str">
        <f>IFERROR(VLOOKUP($G196,TAB!$J:$BB,MATCH($Z196,TAB!$1:$1,0)-7,FALSE),"")</f>
        <v/>
      </c>
      <c r="AF196" s="15" t="str">
        <f>IFERROR(VLOOKUP($G196,TAB!$J:$BB,MATCH($Z196,TAB!$1:$1,0)-6,FALSE),"")</f>
        <v/>
      </c>
      <c r="AG196" s="15" t="str">
        <f t="shared" ref="AG196:AG259" si="109">IF(SUM(AC196,AE196,AF196)=0,"",SUM(AC196:AF196))</f>
        <v/>
      </c>
      <c r="AH196" s="14" t="str">
        <f>IFERROR(VLOOKUP(AG196,INSTRUCTION!$I$1:$J$101,2),"")</f>
        <v/>
      </c>
      <c r="AI196" s="15" t="str">
        <f t="shared" si="99"/>
        <v/>
      </c>
      <c r="AJ196" s="15" t="str">
        <f>IF(C196=0,"",TAB!G196)</f>
        <v/>
      </c>
      <c r="AK196" s="15" t="str">
        <f>IFERROR(VLOOKUP(AJ196,INSTRUCTION!$D$2:$E$18,2,FALSE),"")</f>
        <v/>
      </c>
      <c r="AL196" s="15" t="str">
        <f t="shared" ref="AL196:AL259" si="110">IF(AK196="","",(100-AK196)/2)</f>
        <v/>
      </c>
      <c r="AM196" s="15" t="str">
        <f>IFERROR(VLOOKUP($G196,TAB!$J:$BB,MATCH($AJ196,TAB!$1:$1,0)-9,FALSE),"")</f>
        <v/>
      </c>
      <c r="AN196" s="15" t="str">
        <f>IF(AM196="AB",IFERROR(VLOOKUP($G196,TAB!$J:$BB,MATCH($AJ196,TAB!$1:$1,0)-8,FALSE),""),"NA")</f>
        <v>NA</v>
      </c>
      <c r="AO196" s="15" t="str">
        <f>IFERROR(VLOOKUP($G196,TAB!$J:$BB,MATCH($AJ196,TAB!$1:$1,0)-7,FALSE),"")</f>
        <v/>
      </c>
      <c r="AP196" s="15" t="str">
        <f>IFERROR(VLOOKUP($G196,TAB!$J:$BB,MATCH($AJ196,TAB!$1:$1,0)-6,FALSE),"")</f>
        <v/>
      </c>
      <c r="AQ196" s="15" t="str">
        <f t="shared" ref="AQ196:AQ259" si="111">IF(SUM(AM196,AO196,AP196)=0,"",SUM(AM196:AP196))</f>
        <v/>
      </c>
      <c r="AR196" s="14" t="str">
        <f>IFERROR(VLOOKUP(AQ196,INSTRUCTION!$I$1:$J$101,2),"")</f>
        <v/>
      </c>
      <c r="AS196" s="15" t="str">
        <f t="shared" si="100"/>
        <v/>
      </c>
      <c r="AT196" s="15" t="str">
        <f>IF(C196=0,"",TAB!H196)</f>
        <v/>
      </c>
      <c r="AU196" s="15" t="str">
        <f>IFERROR(VLOOKUP(AT196,INSTRUCTION!$D$2:$E$18,2,FALSE),"")</f>
        <v/>
      </c>
      <c r="AV196" s="15" t="str">
        <f t="shared" ref="AV196:AV259" si="112">IF(AU196="","",(100-AU196)/2)</f>
        <v/>
      </c>
      <c r="AW196" s="15" t="str">
        <f>IFERROR(VLOOKUP($G196,TAB!$J:$BB,MATCH($AT196,TAB!$1:$1,0)-9,FALSE),"")</f>
        <v/>
      </c>
      <c r="AX196" s="15" t="str">
        <f>IF(AW196="AB",IFERROR(VLOOKUP($G196,TAB!$J:$BB,MATCH($AT196,TAB!$1:$1,0)-8,FALSE),""),"NA")</f>
        <v>NA</v>
      </c>
      <c r="AY196" s="15" t="str">
        <f>IFERROR(VLOOKUP($G196,TAB!$J:$BB,MATCH($AT196,TAB!$1:$1,0)-7,FALSE),"")</f>
        <v/>
      </c>
      <c r="AZ196" s="15" t="str">
        <f>IFERROR(VLOOKUP($G196,TAB!$J:$BB,MATCH($AT196,TAB!$1:$1,0)-6,FALSE),"")</f>
        <v/>
      </c>
      <c r="BA196" s="15" t="str">
        <f t="shared" ref="BA196:BA259" si="113">IF(SUM(AW196,AY196,AZ196)=0,"",SUM(AW196:AZ196))</f>
        <v/>
      </c>
      <c r="BB196" s="14" t="str">
        <f>IFERROR(VLOOKUP(BA196,INSTRUCTION!$I$1:$J$101,2),"")</f>
        <v/>
      </c>
      <c r="BC196" s="15" t="str">
        <f t="shared" si="101"/>
        <v/>
      </c>
      <c r="BD196" s="15" t="str">
        <f>IF(C196=0,"",TAB!I196)</f>
        <v/>
      </c>
      <c r="BE196" s="15" t="str">
        <f>IFERROR(VLOOKUP(BD196,INSTRUCTION!$D$2:$E$18,2,FALSE),"")</f>
        <v/>
      </c>
      <c r="BF196" s="15" t="str">
        <f t="shared" ref="BF196:BF259" si="114">IF(BE196="","",(100-BE196)/2)</f>
        <v/>
      </c>
      <c r="BG196" s="15" t="str">
        <f>IFERROR(VLOOKUP($G196,TAB!$J:$BB,MATCH($BD196,TAB!$1:$1,0)-9,FALSE),"")</f>
        <v/>
      </c>
      <c r="BH196" s="15" t="str">
        <f>IF(BG196="AB",IFERROR(VLOOKUP($G196,TAB!$J:$BB,MATCH($BD196,TAB!$1:$1,0)-8,FALSE),""),"NA")</f>
        <v>NA</v>
      </c>
      <c r="BI196" s="15" t="str">
        <f>IFERROR(VLOOKUP($G196,TAB!$J:$BB,MATCH($BD196,TAB!$1:$1,0)-7,FALSE),"")</f>
        <v/>
      </c>
      <c r="BJ196" s="15" t="str">
        <f>IFERROR(VLOOKUP($G196,TAB!$J:$BB,MATCH($BD196,TAB!$1:$1,0)-6,FALSE),"")</f>
        <v/>
      </c>
      <c r="BK196" s="15" t="str">
        <f t="shared" ref="BK196:BK259" si="115">IF(SUM(BG196,BI196,BJ196)=0,"",SUM(BG196:BJ196))</f>
        <v/>
      </c>
      <c r="BL196" s="14" t="str">
        <f>IFERROR(VLOOKUP(BK196,INSTRUCTION!$I$1:$J$101,2),"")</f>
        <v/>
      </c>
      <c r="BM196" s="15" t="str">
        <f t="shared" si="102"/>
        <v/>
      </c>
      <c r="BN196" s="15" t="str">
        <f t="shared" ref="BN196:BN259" si="116">IF(C196=0,"",SUM(I196,R196,AB196,AL196,AV196,BF196))</f>
        <v/>
      </c>
      <c r="BO196" s="15" t="str">
        <f>IFERROR(SUMPRODUCT(LARGE((J196,S196,AC196,AM196,AW196,BG196),{1,2,3,4,5})),"")</f>
        <v/>
      </c>
      <c r="BP196" s="15" t="str">
        <f>IFERROR(SUMPRODUCT(LARGE((K196,U196,AE196,AO196,AY196,BI196),{1,2,3,4,5})),"")</f>
        <v/>
      </c>
      <c r="BQ196" s="15" t="str">
        <f>IF(BP196=0,"N.A.",IFERROR(SUMPRODUCT(LARGE((N196,W196,AG196,AQ196,BA196,BK196),{1,2,3,4,5})),""))</f>
        <v/>
      </c>
      <c r="BR196" s="15" t="str">
        <f t="shared" ref="BR196:BR259" si="117">IF(BP196=0,"N.A.",IFERROR(ROUND(BQ196/5,2),""))</f>
        <v/>
      </c>
      <c r="BS196" s="15" t="str">
        <f t="shared" ref="BS196:BS259" si="118">IF(BP196=0,"N.A.",IF(BR196="","",IF(BR196&gt;=90,"O",IF(BR196&gt;=80,"A+",IF(BR196&gt;=70,"A",IF(BR196&gt;=60,"B+",IF(BR196&gt;=50,"B",IF(BR196&gt;=40,"C",IF(BR196&gt;=30,"P",IF(BR196=0,"","F"))))))))))</f>
        <v/>
      </c>
      <c r="BT196" s="15" t="str">
        <f t="shared" ref="BT196:BT259" si="119">IFERROR(IF((J196*2.5)&gt;=90,"O",IF((J196*2.5)&gt;=80,"A+",IF((J196*2.5)&gt;=70,"A",IF((J196*2.5)&gt;=60,"B+",IF((J196*2.5)&gt;=50,"B",IF((J196*2.5)&gt;=40,"C",IF((J196*2.5)&gt;=30,"P",IF((J196*2.5)=0,"","F")))))))),"N.A.")</f>
        <v>N.A.</v>
      </c>
      <c r="BU196" s="15" t="str">
        <f t="shared" ref="BU196:BU259" si="120">IFERROR(IF((S196*2.5)&gt;=90,"O",IF((S196*2.5)&gt;=80,"A+",IF((S196*2.5)&gt;=70,"A",IF((S196*2.5)&gt;=60,"B+",IF((S196*2.5)&gt;=50,"B",IF((S196*2.5)&gt;=40,"C",IF((S196*2.5)&gt;=30,"P",IF((S196*2.5)=0,"","F")))))))),"N.A.")</f>
        <v>N.A.</v>
      </c>
      <c r="BV196" s="15" t="str">
        <f t="shared" ref="BV196:BV259" si="121">IFERROR(IF((100/AB196)*AC196&gt;=90,"O",IF((100/AB196)*AC196&gt;=80,"A+",IF((100/AB196)*AC196&gt;=70,"A",IF((100/AB196)*AC196&gt;=60,"B+",IF((100/AB196)*AC196&gt;=50,"B",IF((100/AB196)*AC196&gt;=40,"C",IF((100/AB196)*AC196&gt;=30,"P",IF((100/AB196)*AC196=0,"","F")))))))),"N.A.")</f>
        <v>N.A.</v>
      </c>
      <c r="BW196" s="34" t="str">
        <f t="shared" ref="BW196:BW259" si="122">IFERROR(IF((100/AL196)*AM196&gt;=90,"O",IF((100/AL196)*AM196&gt;=80,"A+",IF((100/AL196)*AM196&gt;=70,"A",IF((100/AL196)*AM196&gt;=60,"B+",IF((100/AL196)*AM196&gt;=50,"B",IF((100/AL196)*AM196&gt;=40,"C",IF((100/AL196)*AM196&gt;=30,"P",IF((100/AL196)*AM196=0,"","F")))))))),"N.A.")</f>
        <v>N.A.</v>
      </c>
      <c r="BX196" s="15" t="str">
        <f t="shared" ref="BX196:BX259" si="123">IFERROR(IF((100/AV196)*AW196&gt;=90,"O",IF((100/AV196)*AW196&gt;=80,"A+",IF((100/AV196)*AW196&gt;=70,"A",IF((100/AV196)*AW196&gt;=60,"B+",IF((100/AV196)*AW196&gt;=50,"B",IF((100/AV196)*AW196&gt;=40,"C",IF((100/AV196)*AW196&gt;=30,"P",IF((100/AV196)*AW196=0,"","F")))))))),"N.A.")</f>
        <v>N.A.</v>
      </c>
      <c r="BY196" s="15" t="str">
        <f t="shared" ref="BY196:BY259" si="124">IFERROR(IF((100/BF196)*BG196&gt;=90,"O",IF((100/BF196)*BG196&gt;=80,"A+",IF((100/BF196)*BG196&gt;=70,"A",IF((100/BF196)*BG196&gt;=60,"B+",IF((100/BF196)*BG196&gt;=50,"B",IF((100/BF196)*BG196&gt;=40,"C",IF((100/BF196)*BG196&gt;=30,"P",IF((100/BF196)*BG196=0,"","F")))))))),"N.A.")</f>
        <v>N.A.</v>
      </c>
      <c r="BZ196" s="15" t="str">
        <f t="shared" si="95"/>
        <v>FAILED</v>
      </c>
      <c r="CA196" s="20" t="str">
        <f t="shared" ref="CA196:CA259" si="125">IF(BQ196="","",IF(BQ196="N.A.","FAILED",IF(OR(P196="N.A.",Y196="N.A."),"FAILED",IF((COUNTIF(AI196:BM196,"N.A.")&gt;1),"FAILED","PASSED"))))</f>
        <v/>
      </c>
      <c r="CB196" s="16">
        <f t="shared" ref="CB196:CB259" si="126">COUNTIF(BV196:BY196,"F")</f>
        <v>0</v>
      </c>
    </row>
    <row r="197" spans="1:80" x14ac:dyDescent="0.3">
      <c r="A197" s="49">
        <v>195</v>
      </c>
      <c r="B197" s="15">
        <f>TAB!A197</f>
        <v>0</v>
      </c>
      <c r="C197" s="15">
        <f>TAB!B197</f>
        <v>0</v>
      </c>
      <c r="D197" s="14" t="str">
        <f>IF(C197=0,"",TAB!C197)</f>
        <v/>
      </c>
      <c r="E197" s="14" t="str">
        <f>IF(C197=0,"",TAB!D197)</f>
        <v/>
      </c>
      <c r="F197" s="36" t="str">
        <f>IF(C197=0,"",TAB!E197)</f>
        <v/>
      </c>
      <c r="G197" s="14" t="str">
        <f>IF(C197=0,"",TAB!J197)</f>
        <v/>
      </c>
      <c r="H197" s="15" t="str">
        <f t="shared" si="103"/>
        <v/>
      </c>
      <c r="I197" s="15" t="str">
        <f t="shared" si="96"/>
        <v/>
      </c>
      <c r="J197" s="15" t="str">
        <f>IFERROR(VLOOKUP($G197,TAB!$J:$BB,2,FALSE),"")</f>
        <v/>
      </c>
      <c r="K197" s="15" t="str">
        <f>IF(J197="AB",IFERROR(VLOOKUP($G197,TAB!$J:$BB,3,FALSE),""),"NA")</f>
        <v>NA</v>
      </c>
      <c r="L197" s="15" t="str">
        <f>IFERROR(VLOOKUP($G197,TAB!$J:$BB,4,FALSE),"")</f>
        <v/>
      </c>
      <c r="M197" s="15" t="str">
        <f>IFERROR(VLOOKUP($G197,TAB!$J:$BB,5,FALSE),"")</f>
        <v/>
      </c>
      <c r="N197" s="15" t="str">
        <f t="shared" si="104"/>
        <v/>
      </c>
      <c r="O197" s="14" t="str">
        <f>IFERROR(VLOOKUP(N197,INSTRUCTION!$I$1:$J$101,2),"")</f>
        <v/>
      </c>
      <c r="P197" s="15" t="str">
        <f t="shared" si="97"/>
        <v/>
      </c>
      <c r="Q197" s="15" t="str">
        <f t="shared" si="105"/>
        <v/>
      </c>
      <c r="R197" s="15" t="str">
        <f t="shared" si="106"/>
        <v/>
      </c>
      <c r="S197" s="15" t="str">
        <f>IFERROR(VLOOKUP($G197,TAB!$J:$BB,6,FALSE),"")</f>
        <v/>
      </c>
      <c r="T197" s="15" t="str">
        <f>IF(S197="AB",IFERROR(VLOOKUP($G197,TAB!$J:$BB,7,FALSE),""),"NA")</f>
        <v>NA</v>
      </c>
      <c r="U197" s="15" t="str">
        <f>IFERROR(VLOOKUP($G197,TAB!$J:$BB,8,FALSE),"")</f>
        <v/>
      </c>
      <c r="V197" s="15" t="str">
        <f>IFERROR(VLOOKUP($G197,TAB!$J:$BB,9,FALSE),"")</f>
        <v/>
      </c>
      <c r="W197" s="15" t="str">
        <f t="shared" si="107"/>
        <v/>
      </c>
      <c r="X197" s="14" t="str">
        <f>IFERROR(VLOOKUP(W197,INSTRUCTION!$I$1:$J$101,2),"")</f>
        <v/>
      </c>
      <c r="Y197" s="15" t="str">
        <f t="shared" si="98"/>
        <v/>
      </c>
      <c r="Z197" s="14" t="str">
        <f>IF(C197=0,"",TAB!F197)</f>
        <v/>
      </c>
      <c r="AA197" s="15" t="str">
        <f>IFERROR(VLOOKUP(Z197,INSTRUCTION!$D$2:$E$18,2,FALSE),"")</f>
        <v/>
      </c>
      <c r="AB197" s="15" t="str">
        <f t="shared" si="108"/>
        <v/>
      </c>
      <c r="AC197" s="15" t="str">
        <f>IFERROR(VLOOKUP($G197,TAB!$J:$BB,MATCH($Z197,TAB!$1:$1,0)-9,FALSE),"")</f>
        <v/>
      </c>
      <c r="AD197" s="15" t="str">
        <f>IF(AC197="AB",IFERROR(VLOOKUP($G197,TAB!$J:$BB,MATCH($Z197,TAB!$1:$1,0)-8,FALSE),""),"NA")</f>
        <v>NA</v>
      </c>
      <c r="AE197" s="15" t="str">
        <f>IFERROR(VLOOKUP($G197,TAB!$J:$BB,MATCH($Z197,TAB!$1:$1,0)-7,FALSE),"")</f>
        <v/>
      </c>
      <c r="AF197" s="15" t="str">
        <f>IFERROR(VLOOKUP($G197,TAB!$J:$BB,MATCH($Z197,TAB!$1:$1,0)-6,FALSE),"")</f>
        <v/>
      </c>
      <c r="AG197" s="15" t="str">
        <f t="shared" si="109"/>
        <v/>
      </c>
      <c r="AH197" s="14" t="str">
        <f>IFERROR(VLOOKUP(AG197,INSTRUCTION!$I$1:$J$101,2),"")</f>
        <v/>
      </c>
      <c r="AI197" s="15" t="str">
        <f t="shared" si="99"/>
        <v/>
      </c>
      <c r="AJ197" s="15" t="str">
        <f>IF(C197=0,"",TAB!G197)</f>
        <v/>
      </c>
      <c r="AK197" s="15" t="str">
        <f>IFERROR(VLOOKUP(AJ197,INSTRUCTION!$D$2:$E$18,2,FALSE),"")</f>
        <v/>
      </c>
      <c r="AL197" s="15" t="str">
        <f t="shared" si="110"/>
        <v/>
      </c>
      <c r="AM197" s="15" t="str">
        <f>IFERROR(VLOOKUP($G197,TAB!$J:$BB,MATCH($AJ197,TAB!$1:$1,0)-9,FALSE),"")</f>
        <v/>
      </c>
      <c r="AN197" s="15" t="str">
        <f>IF(AM197="AB",IFERROR(VLOOKUP($G197,TAB!$J:$BB,MATCH($AJ197,TAB!$1:$1,0)-8,FALSE),""),"NA")</f>
        <v>NA</v>
      </c>
      <c r="AO197" s="15" t="str">
        <f>IFERROR(VLOOKUP($G197,TAB!$J:$BB,MATCH($AJ197,TAB!$1:$1,0)-7,FALSE),"")</f>
        <v/>
      </c>
      <c r="AP197" s="15" t="str">
        <f>IFERROR(VLOOKUP($G197,TAB!$J:$BB,MATCH($AJ197,TAB!$1:$1,0)-6,FALSE),"")</f>
        <v/>
      </c>
      <c r="AQ197" s="15" t="str">
        <f t="shared" si="111"/>
        <v/>
      </c>
      <c r="AR197" s="14" t="str">
        <f>IFERROR(VLOOKUP(AQ197,INSTRUCTION!$I$1:$J$101,2),"")</f>
        <v/>
      </c>
      <c r="AS197" s="15" t="str">
        <f t="shared" si="100"/>
        <v/>
      </c>
      <c r="AT197" s="15" t="str">
        <f>IF(C197=0,"",TAB!H197)</f>
        <v/>
      </c>
      <c r="AU197" s="15" t="str">
        <f>IFERROR(VLOOKUP(AT197,INSTRUCTION!$D$2:$E$18,2,FALSE),"")</f>
        <v/>
      </c>
      <c r="AV197" s="15" t="str">
        <f t="shared" si="112"/>
        <v/>
      </c>
      <c r="AW197" s="15" t="str">
        <f>IFERROR(VLOOKUP($G197,TAB!$J:$BB,MATCH($AT197,TAB!$1:$1,0)-9,FALSE),"")</f>
        <v/>
      </c>
      <c r="AX197" s="15" t="str">
        <f>IF(AW197="AB",IFERROR(VLOOKUP($G197,TAB!$J:$BB,MATCH($AT197,TAB!$1:$1,0)-8,FALSE),""),"NA")</f>
        <v>NA</v>
      </c>
      <c r="AY197" s="15" t="str">
        <f>IFERROR(VLOOKUP($G197,TAB!$J:$BB,MATCH($AT197,TAB!$1:$1,0)-7,FALSE),"")</f>
        <v/>
      </c>
      <c r="AZ197" s="15" t="str">
        <f>IFERROR(VLOOKUP($G197,TAB!$J:$BB,MATCH($AT197,TAB!$1:$1,0)-6,FALSE),"")</f>
        <v/>
      </c>
      <c r="BA197" s="15" t="str">
        <f t="shared" si="113"/>
        <v/>
      </c>
      <c r="BB197" s="14" t="str">
        <f>IFERROR(VLOOKUP(BA197,INSTRUCTION!$I$1:$J$101,2),"")</f>
        <v/>
      </c>
      <c r="BC197" s="15" t="str">
        <f t="shared" si="101"/>
        <v/>
      </c>
      <c r="BD197" s="15" t="str">
        <f>IF(C197=0,"",TAB!I197)</f>
        <v/>
      </c>
      <c r="BE197" s="15" t="str">
        <f>IFERROR(VLOOKUP(BD197,INSTRUCTION!$D$2:$E$18,2,FALSE),"")</f>
        <v/>
      </c>
      <c r="BF197" s="15" t="str">
        <f t="shared" si="114"/>
        <v/>
      </c>
      <c r="BG197" s="15" t="str">
        <f>IFERROR(VLOOKUP($G197,TAB!$J:$BB,MATCH($BD197,TAB!$1:$1,0)-9,FALSE),"")</f>
        <v/>
      </c>
      <c r="BH197" s="15" t="str">
        <f>IF(BG197="AB",IFERROR(VLOOKUP($G197,TAB!$J:$BB,MATCH($BD197,TAB!$1:$1,0)-8,FALSE),""),"NA")</f>
        <v>NA</v>
      </c>
      <c r="BI197" s="15" t="str">
        <f>IFERROR(VLOOKUP($G197,TAB!$J:$BB,MATCH($BD197,TAB!$1:$1,0)-7,FALSE),"")</f>
        <v/>
      </c>
      <c r="BJ197" s="15" t="str">
        <f>IFERROR(VLOOKUP($G197,TAB!$J:$BB,MATCH($BD197,TAB!$1:$1,0)-6,FALSE),"")</f>
        <v/>
      </c>
      <c r="BK197" s="15" t="str">
        <f t="shared" si="115"/>
        <v/>
      </c>
      <c r="BL197" s="14" t="str">
        <f>IFERROR(VLOOKUP(BK197,INSTRUCTION!$I$1:$J$101,2),"")</f>
        <v/>
      </c>
      <c r="BM197" s="15" t="str">
        <f t="shared" si="102"/>
        <v/>
      </c>
      <c r="BN197" s="15" t="str">
        <f t="shared" si="116"/>
        <v/>
      </c>
      <c r="BO197" s="15" t="str">
        <f>IFERROR(SUMPRODUCT(LARGE((J197,S197,AC197,AM197,AW197,BG197),{1,2,3,4,5})),"")</f>
        <v/>
      </c>
      <c r="BP197" s="15" t="str">
        <f>IFERROR(SUMPRODUCT(LARGE((K197,U197,AE197,AO197,AY197,BI197),{1,2,3,4,5})),"")</f>
        <v/>
      </c>
      <c r="BQ197" s="15" t="str">
        <f>IF(BP197=0,"N.A.",IFERROR(SUMPRODUCT(LARGE((N197,W197,AG197,AQ197,BA197,BK197),{1,2,3,4,5})),""))</f>
        <v/>
      </c>
      <c r="BR197" s="15" t="str">
        <f t="shared" si="117"/>
        <v/>
      </c>
      <c r="BS197" s="15" t="str">
        <f t="shared" si="118"/>
        <v/>
      </c>
      <c r="BT197" s="15" t="str">
        <f t="shared" si="119"/>
        <v>N.A.</v>
      </c>
      <c r="BU197" s="15" t="str">
        <f t="shared" si="120"/>
        <v>N.A.</v>
      </c>
      <c r="BV197" s="15" t="str">
        <f t="shared" si="121"/>
        <v>N.A.</v>
      </c>
      <c r="BW197" s="34" t="str">
        <f t="shared" si="122"/>
        <v>N.A.</v>
      </c>
      <c r="BX197" s="15" t="str">
        <f t="shared" si="123"/>
        <v>N.A.</v>
      </c>
      <c r="BY197" s="15" t="str">
        <f t="shared" si="124"/>
        <v>N.A.</v>
      </c>
      <c r="BZ197" s="15" t="str">
        <f t="shared" ref="BZ197:BZ260" si="127">IF(BO197="","FAILED",IF(BO197="N.A.","FAILED",IF(OR(BT197="N.A.",BU197="N.A.",BT197="F",BU197="F"),"FAILED",IF((COUNTIF(BV197:BY197,"N.A.")&gt;1),"FAILED",IF((COUNTIF(BV197:BY197,"F")&gt;1),"FAILED","PASSED")))))</f>
        <v>FAILED</v>
      </c>
      <c r="CA197" s="20" t="str">
        <f t="shared" si="125"/>
        <v/>
      </c>
      <c r="CB197" s="16">
        <f t="shared" si="126"/>
        <v>0</v>
      </c>
    </row>
    <row r="198" spans="1:80" x14ac:dyDescent="0.3">
      <c r="A198" s="49">
        <v>196</v>
      </c>
      <c r="B198" s="15">
        <f>TAB!A198</f>
        <v>0</v>
      </c>
      <c r="C198" s="15">
        <f>TAB!B198</f>
        <v>0</v>
      </c>
      <c r="D198" s="14" t="str">
        <f>IF(C198=0,"",TAB!C198)</f>
        <v/>
      </c>
      <c r="E198" s="14" t="str">
        <f>IF(C198=0,"",TAB!D198)</f>
        <v/>
      </c>
      <c r="F198" s="36" t="str">
        <f>IF(C198=0,"",TAB!E198)</f>
        <v/>
      </c>
      <c r="G198" s="14" t="str">
        <f>IF(C198=0,"",TAB!J198)</f>
        <v/>
      </c>
      <c r="H198" s="15" t="str">
        <f t="shared" si="103"/>
        <v/>
      </c>
      <c r="I198" s="15" t="str">
        <f t="shared" ref="I198:I261" si="128">IF(M198="","",20)</f>
        <v/>
      </c>
      <c r="J198" s="15" t="str">
        <f>IFERROR(VLOOKUP($G198,TAB!$J:$BB,2,FALSE),"")</f>
        <v/>
      </c>
      <c r="K198" s="15" t="str">
        <f>IF(J198="AB",IFERROR(VLOOKUP($G198,TAB!$J:$BB,3,FALSE),""),"NA")</f>
        <v>NA</v>
      </c>
      <c r="L198" s="15" t="str">
        <f>IFERROR(VLOOKUP($G198,TAB!$J:$BB,4,FALSE),"")</f>
        <v/>
      </c>
      <c r="M198" s="15" t="str">
        <f>IFERROR(VLOOKUP($G198,TAB!$J:$BB,5,FALSE),"")</f>
        <v/>
      </c>
      <c r="N198" s="15" t="str">
        <f t="shared" si="104"/>
        <v/>
      </c>
      <c r="O198" s="14" t="str">
        <f>IFERROR(VLOOKUP(N198,INSTRUCTION!$I$1:$J$101,2),"")</f>
        <v/>
      </c>
      <c r="P198" s="15" t="str">
        <f t="shared" si="97"/>
        <v/>
      </c>
      <c r="Q198" s="15" t="str">
        <f t="shared" si="105"/>
        <v/>
      </c>
      <c r="R198" s="15" t="str">
        <f t="shared" si="106"/>
        <v/>
      </c>
      <c r="S198" s="15" t="str">
        <f>IFERROR(VLOOKUP($G198,TAB!$J:$BB,6,FALSE),"")</f>
        <v/>
      </c>
      <c r="T198" s="15" t="str">
        <f>IF(S198="AB",IFERROR(VLOOKUP($G198,TAB!$J:$BB,7,FALSE),""),"NA")</f>
        <v>NA</v>
      </c>
      <c r="U198" s="15" t="str">
        <f>IFERROR(VLOOKUP($G198,TAB!$J:$BB,8,FALSE),"")</f>
        <v/>
      </c>
      <c r="V198" s="15" t="str">
        <f>IFERROR(VLOOKUP($G198,TAB!$J:$BB,9,FALSE),"")</f>
        <v/>
      </c>
      <c r="W198" s="15" t="str">
        <f t="shared" si="107"/>
        <v/>
      </c>
      <c r="X198" s="14" t="str">
        <f>IFERROR(VLOOKUP(W198,INSTRUCTION!$I$1:$J$101,2),"")</f>
        <v/>
      </c>
      <c r="Y198" s="15" t="str">
        <f t="shared" si="98"/>
        <v/>
      </c>
      <c r="Z198" s="14" t="str">
        <f>IF(C198=0,"",TAB!F198)</f>
        <v/>
      </c>
      <c r="AA198" s="15" t="str">
        <f>IFERROR(VLOOKUP(Z198,INSTRUCTION!$D$2:$E$18,2,FALSE),"")</f>
        <v/>
      </c>
      <c r="AB198" s="15" t="str">
        <f t="shared" si="108"/>
        <v/>
      </c>
      <c r="AC198" s="15" t="str">
        <f>IFERROR(VLOOKUP($G198,TAB!$J:$BB,MATCH($Z198,TAB!$1:$1,0)-9,FALSE),"")</f>
        <v/>
      </c>
      <c r="AD198" s="15" t="str">
        <f>IF(AC198="AB",IFERROR(VLOOKUP($G198,TAB!$J:$BB,MATCH($Z198,TAB!$1:$1,0)-8,FALSE),""),"NA")</f>
        <v>NA</v>
      </c>
      <c r="AE198" s="15" t="str">
        <f>IFERROR(VLOOKUP($G198,TAB!$J:$BB,MATCH($Z198,TAB!$1:$1,0)-7,FALSE),"")</f>
        <v/>
      </c>
      <c r="AF198" s="15" t="str">
        <f>IFERROR(VLOOKUP($G198,TAB!$J:$BB,MATCH($Z198,TAB!$1:$1,0)-6,FALSE),"")</f>
        <v/>
      </c>
      <c r="AG198" s="15" t="str">
        <f t="shared" si="109"/>
        <v/>
      </c>
      <c r="AH198" s="14" t="str">
        <f>IFERROR(VLOOKUP(AG198,INSTRUCTION!$I$1:$J$101,2),"")</f>
        <v/>
      </c>
      <c r="AI198" s="15" t="str">
        <f t="shared" si="99"/>
        <v/>
      </c>
      <c r="AJ198" s="15" t="str">
        <f>IF(C198=0,"",TAB!G198)</f>
        <v/>
      </c>
      <c r="AK198" s="15" t="str">
        <f>IFERROR(VLOOKUP(AJ198,INSTRUCTION!$D$2:$E$18,2,FALSE),"")</f>
        <v/>
      </c>
      <c r="AL198" s="15" t="str">
        <f t="shared" si="110"/>
        <v/>
      </c>
      <c r="AM198" s="15" t="str">
        <f>IFERROR(VLOOKUP($G198,TAB!$J:$BB,MATCH($AJ198,TAB!$1:$1,0)-9,FALSE),"")</f>
        <v/>
      </c>
      <c r="AN198" s="15" t="str">
        <f>IF(AM198="AB",IFERROR(VLOOKUP($G198,TAB!$J:$BB,MATCH($AJ198,TAB!$1:$1,0)-8,FALSE),""),"NA")</f>
        <v>NA</v>
      </c>
      <c r="AO198" s="15" t="str">
        <f>IFERROR(VLOOKUP($G198,TAB!$J:$BB,MATCH($AJ198,TAB!$1:$1,0)-7,FALSE),"")</f>
        <v/>
      </c>
      <c r="AP198" s="15" t="str">
        <f>IFERROR(VLOOKUP($G198,TAB!$J:$BB,MATCH($AJ198,TAB!$1:$1,0)-6,FALSE),"")</f>
        <v/>
      </c>
      <c r="AQ198" s="15" t="str">
        <f t="shared" si="111"/>
        <v/>
      </c>
      <c r="AR198" s="14" t="str">
        <f>IFERROR(VLOOKUP(AQ198,INSTRUCTION!$I$1:$J$101,2),"")</f>
        <v/>
      </c>
      <c r="AS198" s="15" t="str">
        <f t="shared" si="100"/>
        <v/>
      </c>
      <c r="AT198" s="15" t="str">
        <f>IF(C198=0,"",TAB!H198)</f>
        <v/>
      </c>
      <c r="AU198" s="15" t="str">
        <f>IFERROR(VLOOKUP(AT198,INSTRUCTION!$D$2:$E$18,2,FALSE),"")</f>
        <v/>
      </c>
      <c r="AV198" s="15" t="str">
        <f t="shared" si="112"/>
        <v/>
      </c>
      <c r="AW198" s="15" t="str">
        <f>IFERROR(VLOOKUP($G198,TAB!$J:$BB,MATCH($AT198,TAB!$1:$1,0)-9,FALSE),"")</f>
        <v/>
      </c>
      <c r="AX198" s="15" t="str">
        <f>IF(AW198="AB",IFERROR(VLOOKUP($G198,TAB!$J:$BB,MATCH($AT198,TAB!$1:$1,0)-8,FALSE),""),"NA")</f>
        <v>NA</v>
      </c>
      <c r="AY198" s="15" t="str">
        <f>IFERROR(VLOOKUP($G198,TAB!$J:$BB,MATCH($AT198,TAB!$1:$1,0)-7,FALSE),"")</f>
        <v/>
      </c>
      <c r="AZ198" s="15" t="str">
        <f>IFERROR(VLOOKUP($G198,TAB!$J:$BB,MATCH($AT198,TAB!$1:$1,0)-6,FALSE),"")</f>
        <v/>
      </c>
      <c r="BA198" s="15" t="str">
        <f t="shared" si="113"/>
        <v/>
      </c>
      <c r="BB198" s="14" t="str">
        <f>IFERROR(VLOOKUP(BA198,INSTRUCTION!$I$1:$J$101,2),"")</f>
        <v/>
      </c>
      <c r="BC198" s="15" t="str">
        <f t="shared" si="101"/>
        <v/>
      </c>
      <c r="BD198" s="15" t="str">
        <f>IF(C198=0,"",TAB!I198)</f>
        <v/>
      </c>
      <c r="BE198" s="15" t="str">
        <f>IFERROR(VLOOKUP(BD198,INSTRUCTION!$D$2:$E$18,2,FALSE),"")</f>
        <v/>
      </c>
      <c r="BF198" s="15" t="str">
        <f t="shared" si="114"/>
        <v/>
      </c>
      <c r="BG198" s="15" t="str">
        <f>IFERROR(VLOOKUP($G198,TAB!$J:$BB,MATCH($BD198,TAB!$1:$1,0)-9,FALSE),"")</f>
        <v/>
      </c>
      <c r="BH198" s="15" t="str">
        <f>IF(BG198="AB",IFERROR(VLOOKUP($G198,TAB!$J:$BB,MATCH($BD198,TAB!$1:$1,0)-8,FALSE),""),"NA")</f>
        <v>NA</v>
      </c>
      <c r="BI198" s="15" t="str">
        <f>IFERROR(VLOOKUP($G198,TAB!$J:$BB,MATCH($BD198,TAB!$1:$1,0)-7,FALSE),"")</f>
        <v/>
      </c>
      <c r="BJ198" s="15" t="str">
        <f>IFERROR(VLOOKUP($G198,TAB!$J:$BB,MATCH($BD198,TAB!$1:$1,0)-6,FALSE),"")</f>
        <v/>
      </c>
      <c r="BK198" s="15" t="str">
        <f t="shared" si="115"/>
        <v/>
      </c>
      <c r="BL198" s="14" t="str">
        <f>IFERROR(VLOOKUP(BK198,INSTRUCTION!$I$1:$J$101,2),"")</f>
        <v/>
      </c>
      <c r="BM198" s="15" t="str">
        <f t="shared" si="102"/>
        <v/>
      </c>
      <c r="BN198" s="15" t="str">
        <f t="shared" si="116"/>
        <v/>
      </c>
      <c r="BO198" s="15" t="str">
        <f>IFERROR(SUMPRODUCT(LARGE((J198,S198,AC198,AM198,AW198,BG198),{1,2,3,4,5})),"")</f>
        <v/>
      </c>
      <c r="BP198" s="15" t="str">
        <f>IFERROR(SUMPRODUCT(LARGE((K198,U198,AE198,AO198,AY198,BI198),{1,2,3,4,5})),"")</f>
        <v/>
      </c>
      <c r="BQ198" s="15" t="str">
        <f>IF(BP198=0,"N.A.",IFERROR(SUMPRODUCT(LARGE((N198,W198,AG198,AQ198,BA198,BK198),{1,2,3,4,5})),""))</f>
        <v/>
      </c>
      <c r="BR198" s="15" t="str">
        <f t="shared" si="117"/>
        <v/>
      </c>
      <c r="BS198" s="15" t="str">
        <f t="shared" si="118"/>
        <v/>
      </c>
      <c r="BT198" s="15" t="str">
        <f t="shared" si="119"/>
        <v>N.A.</v>
      </c>
      <c r="BU198" s="15" t="str">
        <f t="shared" si="120"/>
        <v>N.A.</v>
      </c>
      <c r="BV198" s="15" t="str">
        <f t="shared" si="121"/>
        <v>N.A.</v>
      </c>
      <c r="BW198" s="34" t="str">
        <f t="shared" si="122"/>
        <v>N.A.</v>
      </c>
      <c r="BX198" s="15" t="str">
        <f t="shared" si="123"/>
        <v>N.A.</v>
      </c>
      <c r="BY198" s="15" t="str">
        <f t="shared" si="124"/>
        <v>N.A.</v>
      </c>
      <c r="BZ198" s="15" t="str">
        <f t="shared" si="127"/>
        <v>FAILED</v>
      </c>
      <c r="CA198" s="20" t="str">
        <f t="shared" si="125"/>
        <v/>
      </c>
      <c r="CB198" s="16">
        <f t="shared" si="126"/>
        <v>0</v>
      </c>
    </row>
    <row r="199" spans="1:80" x14ac:dyDescent="0.3">
      <c r="A199" s="49">
        <v>197</v>
      </c>
      <c r="B199" s="15">
        <f>TAB!A199</f>
        <v>0</v>
      </c>
      <c r="C199" s="15">
        <f>TAB!B199</f>
        <v>0</v>
      </c>
      <c r="D199" s="14" t="str">
        <f>IF(C199=0,"",TAB!C199)</f>
        <v/>
      </c>
      <c r="E199" s="14" t="str">
        <f>IF(C199=0,"",TAB!D199)</f>
        <v/>
      </c>
      <c r="F199" s="36" t="str">
        <f>IF(C199=0,"",TAB!E199)</f>
        <v/>
      </c>
      <c r="G199" s="14" t="str">
        <f>IF(C199=0,"",TAB!J199)</f>
        <v/>
      </c>
      <c r="H199" s="15" t="str">
        <f t="shared" si="103"/>
        <v/>
      </c>
      <c r="I199" s="15" t="str">
        <f t="shared" si="128"/>
        <v/>
      </c>
      <c r="J199" s="15" t="str">
        <f>IFERROR(VLOOKUP($G199,TAB!$J:$BB,2,FALSE),"")</f>
        <v/>
      </c>
      <c r="K199" s="15" t="str">
        <f>IF(J199="AB",IFERROR(VLOOKUP($G199,TAB!$J:$BB,3,FALSE),""),"NA")</f>
        <v>NA</v>
      </c>
      <c r="L199" s="15" t="str">
        <f>IFERROR(VLOOKUP($G199,TAB!$J:$BB,4,FALSE),"")</f>
        <v/>
      </c>
      <c r="M199" s="15" t="str">
        <f>IFERROR(VLOOKUP($G199,TAB!$J:$BB,5,FALSE),"")</f>
        <v/>
      </c>
      <c r="N199" s="15" t="str">
        <f t="shared" si="104"/>
        <v/>
      </c>
      <c r="O199" s="14" t="str">
        <f>IFERROR(VLOOKUP(N199,INSTRUCTION!$I$1:$J$101,2),"")</f>
        <v/>
      </c>
      <c r="P199" s="15" t="str">
        <f t="shared" si="97"/>
        <v/>
      </c>
      <c r="Q199" s="15" t="str">
        <f t="shared" si="105"/>
        <v/>
      </c>
      <c r="R199" s="15" t="str">
        <f t="shared" si="106"/>
        <v/>
      </c>
      <c r="S199" s="15" t="str">
        <f>IFERROR(VLOOKUP($G199,TAB!$J:$BB,6,FALSE),"")</f>
        <v/>
      </c>
      <c r="T199" s="15" t="str">
        <f>IF(S199="AB",IFERROR(VLOOKUP($G199,TAB!$J:$BB,7,FALSE),""),"NA")</f>
        <v>NA</v>
      </c>
      <c r="U199" s="15" t="str">
        <f>IFERROR(VLOOKUP($G199,TAB!$J:$BB,8,FALSE),"")</f>
        <v/>
      </c>
      <c r="V199" s="15" t="str">
        <f>IFERROR(VLOOKUP($G199,TAB!$J:$BB,9,FALSE),"")</f>
        <v/>
      </c>
      <c r="W199" s="15" t="str">
        <f t="shared" si="107"/>
        <v/>
      </c>
      <c r="X199" s="14" t="str">
        <f>IFERROR(VLOOKUP(W199,INSTRUCTION!$I$1:$J$101,2),"")</f>
        <v/>
      </c>
      <c r="Y199" s="15" t="str">
        <f t="shared" si="98"/>
        <v/>
      </c>
      <c r="Z199" s="14" t="str">
        <f>IF(C199=0,"",TAB!F199)</f>
        <v/>
      </c>
      <c r="AA199" s="15" t="str">
        <f>IFERROR(VLOOKUP(Z199,INSTRUCTION!$D$2:$E$18,2,FALSE),"")</f>
        <v/>
      </c>
      <c r="AB199" s="15" t="str">
        <f t="shared" si="108"/>
        <v/>
      </c>
      <c r="AC199" s="15" t="str">
        <f>IFERROR(VLOOKUP($G199,TAB!$J:$BB,MATCH($Z199,TAB!$1:$1,0)-9,FALSE),"")</f>
        <v/>
      </c>
      <c r="AD199" s="15" t="str">
        <f>IF(AC199="AB",IFERROR(VLOOKUP($G199,TAB!$J:$BB,MATCH($Z199,TAB!$1:$1,0)-8,FALSE),""),"NA")</f>
        <v>NA</v>
      </c>
      <c r="AE199" s="15" t="str">
        <f>IFERROR(VLOOKUP($G199,TAB!$J:$BB,MATCH($Z199,TAB!$1:$1,0)-7,FALSE),"")</f>
        <v/>
      </c>
      <c r="AF199" s="15" t="str">
        <f>IFERROR(VLOOKUP($G199,TAB!$J:$BB,MATCH($Z199,TAB!$1:$1,0)-6,FALSE),"")</f>
        <v/>
      </c>
      <c r="AG199" s="15" t="str">
        <f t="shared" si="109"/>
        <v/>
      </c>
      <c r="AH199" s="14" t="str">
        <f>IFERROR(VLOOKUP(AG199,INSTRUCTION!$I$1:$J$101,2),"")</f>
        <v/>
      </c>
      <c r="AI199" s="15" t="str">
        <f t="shared" si="99"/>
        <v/>
      </c>
      <c r="AJ199" s="15" t="str">
        <f>IF(C199=0,"",TAB!G199)</f>
        <v/>
      </c>
      <c r="AK199" s="15" t="str">
        <f>IFERROR(VLOOKUP(AJ199,INSTRUCTION!$D$2:$E$18,2,FALSE),"")</f>
        <v/>
      </c>
      <c r="AL199" s="15" t="str">
        <f t="shared" si="110"/>
        <v/>
      </c>
      <c r="AM199" s="15" t="str">
        <f>IFERROR(VLOOKUP($G199,TAB!$J:$BB,MATCH($AJ199,TAB!$1:$1,0)-9,FALSE),"")</f>
        <v/>
      </c>
      <c r="AN199" s="15" t="str">
        <f>IF(AM199="AB",IFERROR(VLOOKUP($G199,TAB!$J:$BB,MATCH($AJ199,TAB!$1:$1,0)-8,FALSE),""),"NA")</f>
        <v>NA</v>
      </c>
      <c r="AO199" s="15" t="str">
        <f>IFERROR(VLOOKUP($G199,TAB!$J:$BB,MATCH($AJ199,TAB!$1:$1,0)-7,FALSE),"")</f>
        <v/>
      </c>
      <c r="AP199" s="15" t="str">
        <f>IFERROR(VLOOKUP($G199,TAB!$J:$BB,MATCH($AJ199,TAB!$1:$1,0)-6,FALSE),"")</f>
        <v/>
      </c>
      <c r="AQ199" s="15" t="str">
        <f t="shared" si="111"/>
        <v/>
      </c>
      <c r="AR199" s="14" t="str">
        <f>IFERROR(VLOOKUP(AQ199,INSTRUCTION!$I$1:$J$101,2),"")</f>
        <v/>
      </c>
      <c r="AS199" s="15" t="str">
        <f t="shared" si="100"/>
        <v/>
      </c>
      <c r="AT199" s="15" t="str">
        <f>IF(C199=0,"",TAB!H199)</f>
        <v/>
      </c>
      <c r="AU199" s="15" t="str">
        <f>IFERROR(VLOOKUP(AT199,INSTRUCTION!$D$2:$E$18,2,FALSE),"")</f>
        <v/>
      </c>
      <c r="AV199" s="15" t="str">
        <f t="shared" si="112"/>
        <v/>
      </c>
      <c r="AW199" s="15" t="str">
        <f>IFERROR(VLOOKUP($G199,TAB!$J:$BB,MATCH($AT199,TAB!$1:$1,0)-9,FALSE),"")</f>
        <v/>
      </c>
      <c r="AX199" s="15" t="str">
        <f>IF(AW199="AB",IFERROR(VLOOKUP($G199,TAB!$J:$BB,MATCH($AT199,TAB!$1:$1,0)-8,FALSE),""),"NA")</f>
        <v>NA</v>
      </c>
      <c r="AY199" s="15" t="str">
        <f>IFERROR(VLOOKUP($G199,TAB!$J:$BB,MATCH($AT199,TAB!$1:$1,0)-7,FALSE),"")</f>
        <v/>
      </c>
      <c r="AZ199" s="15" t="str">
        <f>IFERROR(VLOOKUP($G199,TAB!$J:$BB,MATCH($AT199,TAB!$1:$1,0)-6,FALSE),"")</f>
        <v/>
      </c>
      <c r="BA199" s="15" t="str">
        <f t="shared" si="113"/>
        <v/>
      </c>
      <c r="BB199" s="14" t="str">
        <f>IFERROR(VLOOKUP(BA199,INSTRUCTION!$I$1:$J$101,2),"")</f>
        <v/>
      </c>
      <c r="BC199" s="15" t="str">
        <f t="shared" si="101"/>
        <v/>
      </c>
      <c r="BD199" s="15" t="str">
        <f>IF(C199=0,"",TAB!I199)</f>
        <v/>
      </c>
      <c r="BE199" s="15" t="str">
        <f>IFERROR(VLOOKUP(BD199,INSTRUCTION!$D$2:$E$18,2,FALSE),"")</f>
        <v/>
      </c>
      <c r="BF199" s="15" t="str">
        <f t="shared" si="114"/>
        <v/>
      </c>
      <c r="BG199" s="15" t="str">
        <f>IFERROR(VLOOKUP($G199,TAB!$J:$BB,MATCH($BD199,TAB!$1:$1,0)-9,FALSE),"")</f>
        <v/>
      </c>
      <c r="BH199" s="15" t="str">
        <f>IF(BG199="AB",IFERROR(VLOOKUP($G199,TAB!$J:$BB,MATCH($BD199,TAB!$1:$1,0)-8,FALSE),""),"NA")</f>
        <v>NA</v>
      </c>
      <c r="BI199" s="15" t="str">
        <f>IFERROR(VLOOKUP($G199,TAB!$J:$BB,MATCH($BD199,TAB!$1:$1,0)-7,FALSE),"")</f>
        <v/>
      </c>
      <c r="BJ199" s="15" t="str">
        <f>IFERROR(VLOOKUP($G199,TAB!$J:$BB,MATCH($BD199,TAB!$1:$1,0)-6,FALSE),"")</f>
        <v/>
      </c>
      <c r="BK199" s="15" t="str">
        <f t="shared" si="115"/>
        <v/>
      </c>
      <c r="BL199" s="14" t="str">
        <f>IFERROR(VLOOKUP(BK199,INSTRUCTION!$I$1:$J$101,2),"")</f>
        <v/>
      </c>
      <c r="BM199" s="15" t="str">
        <f t="shared" si="102"/>
        <v/>
      </c>
      <c r="BN199" s="15" t="str">
        <f t="shared" si="116"/>
        <v/>
      </c>
      <c r="BO199" s="15" t="str">
        <f>IFERROR(SUMPRODUCT(LARGE((J199,S199,AC199,AM199,AW199,BG199),{1,2,3,4,5})),"")</f>
        <v/>
      </c>
      <c r="BP199" s="15" t="str">
        <f>IFERROR(SUMPRODUCT(LARGE((K199,U199,AE199,AO199,AY199,BI199),{1,2,3,4,5})),"")</f>
        <v/>
      </c>
      <c r="BQ199" s="15" t="str">
        <f>IF(BP199=0,"N.A.",IFERROR(SUMPRODUCT(LARGE((N199,W199,AG199,AQ199,BA199,BK199),{1,2,3,4,5})),""))</f>
        <v/>
      </c>
      <c r="BR199" s="15" t="str">
        <f t="shared" si="117"/>
        <v/>
      </c>
      <c r="BS199" s="15" t="str">
        <f t="shared" si="118"/>
        <v/>
      </c>
      <c r="BT199" s="15" t="str">
        <f t="shared" si="119"/>
        <v>N.A.</v>
      </c>
      <c r="BU199" s="15" t="str">
        <f t="shared" si="120"/>
        <v>N.A.</v>
      </c>
      <c r="BV199" s="15" t="str">
        <f t="shared" si="121"/>
        <v>N.A.</v>
      </c>
      <c r="BW199" s="34" t="str">
        <f t="shared" si="122"/>
        <v>N.A.</v>
      </c>
      <c r="BX199" s="15" t="str">
        <f t="shared" si="123"/>
        <v>N.A.</v>
      </c>
      <c r="BY199" s="15" t="str">
        <f t="shared" si="124"/>
        <v>N.A.</v>
      </c>
      <c r="BZ199" s="15" t="str">
        <f t="shared" si="127"/>
        <v>FAILED</v>
      </c>
      <c r="CA199" s="20" t="str">
        <f t="shared" si="125"/>
        <v/>
      </c>
      <c r="CB199" s="16">
        <f t="shared" si="126"/>
        <v>0</v>
      </c>
    </row>
    <row r="200" spans="1:80" x14ac:dyDescent="0.3">
      <c r="A200" s="49">
        <v>198</v>
      </c>
      <c r="B200" s="15">
        <f>TAB!A200</f>
        <v>0</v>
      </c>
      <c r="C200" s="15">
        <f>TAB!B200</f>
        <v>0</v>
      </c>
      <c r="D200" s="14" t="str">
        <f>IF(C200=0,"",TAB!C200)</f>
        <v/>
      </c>
      <c r="E200" s="14" t="str">
        <f>IF(C200=0,"",TAB!D200)</f>
        <v/>
      </c>
      <c r="F200" s="36" t="str">
        <f>IF(C200=0,"",TAB!E200)</f>
        <v/>
      </c>
      <c r="G200" s="14" t="str">
        <f>IF(C200=0,"",TAB!J200)</f>
        <v/>
      </c>
      <c r="H200" s="15" t="str">
        <f t="shared" si="103"/>
        <v/>
      </c>
      <c r="I200" s="15" t="str">
        <f t="shared" si="128"/>
        <v/>
      </c>
      <c r="J200" s="15" t="str">
        <f>IFERROR(VLOOKUP($G200,TAB!$J:$BB,2,FALSE),"")</f>
        <v/>
      </c>
      <c r="K200" s="15" t="str">
        <f>IF(J200="AB",IFERROR(VLOOKUP($G200,TAB!$J:$BB,3,FALSE),""),"NA")</f>
        <v>NA</v>
      </c>
      <c r="L200" s="15" t="str">
        <f>IFERROR(VLOOKUP($G200,TAB!$J:$BB,4,FALSE),"")</f>
        <v/>
      </c>
      <c r="M200" s="15" t="str">
        <f>IFERROR(VLOOKUP($G200,TAB!$J:$BB,5,FALSE),"")</f>
        <v/>
      </c>
      <c r="N200" s="15" t="str">
        <f t="shared" si="104"/>
        <v/>
      </c>
      <c r="O200" s="14" t="str">
        <f>IFERROR(VLOOKUP(N200,INSTRUCTION!$I$1:$J$101,2),"")</f>
        <v/>
      </c>
      <c r="P200" s="15" t="str">
        <f t="shared" si="97"/>
        <v/>
      </c>
      <c r="Q200" s="15" t="str">
        <f t="shared" si="105"/>
        <v/>
      </c>
      <c r="R200" s="15" t="str">
        <f t="shared" si="106"/>
        <v/>
      </c>
      <c r="S200" s="15" t="str">
        <f>IFERROR(VLOOKUP($G200,TAB!$J:$BB,6,FALSE),"")</f>
        <v/>
      </c>
      <c r="T200" s="15" t="str">
        <f>IF(S200="AB",IFERROR(VLOOKUP($G200,TAB!$J:$BB,7,FALSE),""),"NA")</f>
        <v>NA</v>
      </c>
      <c r="U200" s="15" t="str">
        <f>IFERROR(VLOOKUP($G200,TAB!$J:$BB,8,FALSE),"")</f>
        <v/>
      </c>
      <c r="V200" s="15" t="str">
        <f>IFERROR(VLOOKUP($G200,TAB!$J:$BB,9,FALSE),"")</f>
        <v/>
      </c>
      <c r="W200" s="15" t="str">
        <f t="shared" si="107"/>
        <v/>
      </c>
      <c r="X200" s="14" t="str">
        <f>IFERROR(VLOOKUP(W200,INSTRUCTION!$I$1:$J$101,2),"")</f>
        <v/>
      </c>
      <c r="Y200" s="15" t="str">
        <f t="shared" si="98"/>
        <v/>
      </c>
      <c r="Z200" s="14" t="str">
        <f>IF(C200=0,"",TAB!F200)</f>
        <v/>
      </c>
      <c r="AA200" s="15" t="str">
        <f>IFERROR(VLOOKUP(Z200,INSTRUCTION!$D$2:$E$18,2,FALSE),"")</f>
        <v/>
      </c>
      <c r="AB200" s="15" t="str">
        <f t="shared" si="108"/>
        <v/>
      </c>
      <c r="AC200" s="15" t="str">
        <f>IFERROR(VLOOKUP($G200,TAB!$J:$BB,MATCH($Z200,TAB!$1:$1,0)-9,FALSE),"")</f>
        <v/>
      </c>
      <c r="AD200" s="15" t="str">
        <f>IF(AC200="AB",IFERROR(VLOOKUP($G200,TAB!$J:$BB,MATCH($Z200,TAB!$1:$1,0)-8,FALSE),""),"NA")</f>
        <v>NA</v>
      </c>
      <c r="AE200" s="15" t="str">
        <f>IFERROR(VLOOKUP($G200,TAB!$J:$BB,MATCH($Z200,TAB!$1:$1,0)-7,FALSE),"")</f>
        <v/>
      </c>
      <c r="AF200" s="15" t="str">
        <f>IFERROR(VLOOKUP($G200,TAB!$J:$BB,MATCH($Z200,TAB!$1:$1,0)-6,FALSE),"")</f>
        <v/>
      </c>
      <c r="AG200" s="15" t="str">
        <f t="shared" si="109"/>
        <v/>
      </c>
      <c r="AH200" s="14" t="str">
        <f>IFERROR(VLOOKUP(AG200,INSTRUCTION!$I$1:$J$101,2),"")</f>
        <v/>
      </c>
      <c r="AI200" s="15" t="str">
        <f t="shared" si="99"/>
        <v/>
      </c>
      <c r="AJ200" s="15" t="str">
        <f>IF(C200=0,"",TAB!G200)</f>
        <v/>
      </c>
      <c r="AK200" s="15" t="str">
        <f>IFERROR(VLOOKUP(AJ200,INSTRUCTION!$D$2:$E$18,2,FALSE),"")</f>
        <v/>
      </c>
      <c r="AL200" s="15" t="str">
        <f t="shared" si="110"/>
        <v/>
      </c>
      <c r="AM200" s="15" t="str">
        <f>IFERROR(VLOOKUP($G200,TAB!$J:$BB,MATCH($AJ200,TAB!$1:$1,0)-9,FALSE),"")</f>
        <v/>
      </c>
      <c r="AN200" s="15" t="str">
        <f>IF(AM200="AB",IFERROR(VLOOKUP($G200,TAB!$J:$BB,MATCH($AJ200,TAB!$1:$1,0)-8,FALSE),""),"NA")</f>
        <v>NA</v>
      </c>
      <c r="AO200" s="15" t="str">
        <f>IFERROR(VLOOKUP($G200,TAB!$J:$BB,MATCH($AJ200,TAB!$1:$1,0)-7,FALSE),"")</f>
        <v/>
      </c>
      <c r="AP200" s="15" t="str">
        <f>IFERROR(VLOOKUP($G200,TAB!$J:$BB,MATCH($AJ200,TAB!$1:$1,0)-6,FALSE),"")</f>
        <v/>
      </c>
      <c r="AQ200" s="15" t="str">
        <f t="shared" si="111"/>
        <v/>
      </c>
      <c r="AR200" s="14" t="str">
        <f>IFERROR(VLOOKUP(AQ200,INSTRUCTION!$I$1:$J$101,2),"")</f>
        <v/>
      </c>
      <c r="AS200" s="15" t="str">
        <f t="shared" si="100"/>
        <v/>
      </c>
      <c r="AT200" s="15" t="str">
        <f>IF(C200=0,"",TAB!H200)</f>
        <v/>
      </c>
      <c r="AU200" s="15" t="str">
        <f>IFERROR(VLOOKUP(AT200,INSTRUCTION!$D$2:$E$18,2,FALSE),"")</f>
        <v/>
      </c>
      <c r="AV200" s="15" t="str">
        <f t="shared" si="112"/>
        <v/>
      </c>
      <c r="AW200" s="15" t="str">
        <f>IFERROR(VLOOKUP($G200,TAB!$J:$BB,MATCH($AT200,TAB!$1:$1,0)-9,FALSE),"")</f>
        <v/>
      </c>
      <c r="AX200" s="15" t="str">
        <f>IF(AW200="AB",IFERROR(VLOOKUP($G200,TAB!$J:$BB,MATCH($AT200,TAB!$1:$1,0)-8,FALSE),""),"NA")</f>
        <v>NA</v>
      </c>
      <c r="AY200" s="15" t="str">
        <f>IFERROR(VLOOKUP($G200,TAB!$J:$BB,MATCH($AT200,TAB!$1:$1,0)-7,FALSE),"")</f>
        <v/>
      </c>
      <c r="AZ200" s="15" t="str">
        <f>IFERROR(VLOOKUP($G200,TAB!$J:$BB,MATCH($AT200,TAB!$1:$1,0)-6,FALSE),"")</f>
        <v/>
      </c>
      <c r="BA200" s="15" t="str">
        <f t="shared" si="113"/>
        <v/>
      </c>
      <c r="BB200" s="14" t="str">
        <f>IFERROR(VLOOKUP(BA200,INSTRUCTION!$I$1:$J$101,2),"")</f>
        <v/>
      </c>
      <c r="BC200" s="15" t="str">
        <f t="shared" si="101"/>
        <v/>
      </c>
      <c r="BD200" s="15" t="str">
        <f>IF(C200=0,"",TAB!I200)</f>
        <v/>
      </c>
      <c r="BE200" s="15" t="str">
        <f>IFERROR(VLOOKUP(BD200,INSTRUCTION!$D$2:$E$18,2,FALSE),"")</f>
        <v/>
      </c>
      <c r="BF200" s="15" t="str">
        <f t="shared" si="114"/>
        <v/>
      </c>
      <c r="BG200" s="15" t="str">
        <f>IFERROR(VLOOKUP($G200,TAB!$J:$BB,MATCH($BD200,TAB!$1:$1,0)-9,FALSE),"")</f>
        <v/>
      </c>
      <c r="BH200" s="15" t="str">
        <f>IF(BG200="AB",IFERROR(VLOOKUP($G200,TAB!$J:$BB,MATCH($BD200,TAB!$1:$1,0)-8,FALSE),""),"NA")</f>
        <v>NA</v>
      </c>
      <c r="BI200" s="15" t="str">
        <f>IFERROR(VLOOKUP($G200,TAB!$J:$BB,MATCH($BD200,TAB!$1:$1,0)-7,FALSE),"")</f>
        <v/>
      </c>
      <c r="BJ200" s="15" t="str">
        <f>IFERROR(VLOOKUP($G200,TAB!$J:$BB,MATCH($BD200,TAB!$1:$1,0)-6,FALSE),"")</f>
        <v/>
      </c>
      <c r="BK200" s="15" t="str">
        <f t="shared" si="115"/>
        <v/>
      </c>
      <c r="BL200" s="14" t="str">
        <f>IFERROR(VLOOKUP(BK200,INSTRUCTION!$I$1:$J$101,2),"")</f>
        <v/>
      </c>
      <c r="BM200" s="15" t="str">
        <f t="shared" si="102"/>
        <v/>
      </c>
      <c r="BN200" s="15" t="str">
        <f t="shared" si="116"/>
        <v/>
      </c>
      <c r="BO200" s="15" t="str">
        <f>IFERROR(SUMPRODUCT(LARGE((J200,S200,AC200,AM200,AW200,BG200),{1,2,3,4,5})),"")</f>
        <v/>
      </c>
      <c r="BP200" s="15" t="str">
        <f>IFERROR(SUMPRODUCT(LARGE((K200,U200,AE200,AO200,AY200,BI200),{1,2,3,4,5})),"")</f>
        <v/>
      </c>
      <c r="BQ200" s="15" t="str">
        <f>IF(BP200=0,"N.A.",IFERROR(SUMPRODUCT(LARGE((N200,W200,AG200,AQ200,BA200,BK200),{1,2,3,4,5})),""))</f>
        <v/>
      </c>
      <c r="BR200" s="15" t="str">
        <f t="shared" si="117"/>
        <v/>
      </c>
      <c r="BS200" s="15" t="str">
        <f t="shared" si="118"/>
        <v/>
      </c>
      <c r="BT200" s="15" t="str">
        <f t="shared" si="119"/>
        <v>N.A.</v>
      </c>
      <c r="BU200" s="15" t="str">
        <f t="shared" si="120"/>
        <v>N.A.</v>
      </c>
      <c r="BV200" s="15" t="str">
        <f t="shared" si="121"/>
        <v>N.A.</v>
      </c>
      <c r="BW200" s="34" t="str">
        <f t="shared" si="122"/>
        <v>N.A.</v>
      </c>
      <c r="BX200" s="15" t="str">
        <f t="shared" si="123"/>
        <v>N.A.</v>
      </c>
      <c r="BY200" s="15" t="str">
        <f t="shared" si="124"/>
        <v>N.A.</v>
      </c>
      <c r="BZ200" s="15" t="str">
        <f t="shared" si="127"/>
        <v>FAILED</v>
      </c>
      <c r="CA200" s="20" t="str">
        <f t="shared" si="125"/>
        <v/>
      </c>
      <c r="CB200" s="16">
        <f t="shared" si="126"/>
        <v>0</v>
      </c>
    </row>
    <row r="201" spans="1:80" x14ac:dyDescent="0.3">
      <c r="A201" s="49">
        <v>199</v>
      </c>
      <c r="B201" s="15">
        <f>TAB!A201</f>
        <v>0</v>
      </c>
      <c r="C201" s="15">
        <f>TAB!B201</f>
        <v>0</v>
      </c>
      <c r="D201" s="14" t="str">
        <f>IF(C201=0,"",TAB!C201)</f>
        <v/>
      </c>
      <c r="E201" s="14" t="str">
        <f>IF(C201=0,"",TAB!D201)</f>
        <v/>
      </c>
      <c r="F201" s="36" t="str">
        <f>IF(C201=0,"",TAB!E201)</f>
        <v/>
      </c>
      <c r="G201" s="14" t="str">
        <f>IF(C201=0,"",TAB!J201)</f>
        <v/>
      </c>
      <c r="H201" s="15" t="str">
        <f t="shared" si="103"/>
        <v/>
      </c>
      <c r="I201" s="15" t="str">
        <f t="shared" si="128"/>
        <v/>
      </c>
      <c r="J201" s="15" t="str">
        <f>IFERROR(VLOOKUP($G201,TAB!$J:$BB,2,FALSE),"")</f>
        <v/>
      </c>
      <c r="K201" s="15" t="str">
        <f>IF(J201="AB",IFERROR(VLOOKUP($G201,TAB!$J:$BB,3,FALSE),""),"NA")</f>
        <v>NA</v>
      </c>
      <c r="L201" s="15" t="str">
        <f>IFERROR(VLOOKUP($G201,TAB!$J:$BB,4,FALSE),"")</f>
        <v/>
      </c>
      <c r="M201" s="15" t="str">
        <f>IFERROR(VLOOKUP($G201,TAB!$J:$BB,5,FALSE),"")</f>
        <v/>
      </c>
      <c r="N201" s="15" t="str">
        <f t="shared" si="104"/>
        <v/>
      </c>
      <c r="O201" s="14" t="str">
        <f>IFERROR(VLOOKUP(N201,INSTRUCTION!$I$1:$J$101,2),"")</f>
        <v/>
      </c>
      <c r="P201" s="15" t="str">
        <f t="shared" si="97"/>
        <v/>
      </c>
      <c r="Q201" s="15" t="str">
        <f t="shared" si="105"/>
        <v/>
      </c>
      <c r="R201" s="15" t="str">
        <f t="shared" si="106"/>
        <v/>
      </c>
      <c r="S201" s="15" t="str">
        <f>IFERROR(VLOOKUP($G201,TAB!$J:$BB,6,FALSE),"")</f>
        <v/>
      </c>
      <c r="T201" s="15" t="str">
        <f>IF(S201="AB",IFERROR(VLOOKUP($G201,TAB!$J:$BB,7,FALSE),""),"NA")</f>
        <v>NA</v>
      </c>
      <c r="U201" s="15" t="str">
        <f>IFERROR(VLOOKUP($G201,TAB!$J:$BB,8,FALSE),"")</f>
        <v/>
      </c>
      <c r="V201" s="15" t="str">
        <f>IFERROR(VLOOKUP($G201,TAB!$J:$BB,9,FALSE),"")</f>
        <v/>
      </c>
      <c r="W201" s="15" t="str">
        <f t="shared" si="107"/>
        <v/>
      </c>
      <c r="X201" s="14" t="str">
        <f>IFERROR(VLOOKUP(W201,INSTRUCTION!$I$1:$J$101,2),"")</f>
        <v/>
      </c>
      <c r="Y201" s="15" t="str">
        <f t="shared" si="98"/>
        <v/>
      </c>
      <c r="Z201" s="14" t="str">
        <f>IF(C201=0,"",TAB!F201)</f>
        <v/>
      </c>
      <c r="AA201" s="15" t="str">
        <f>IFERROR(VLOOKUP(Z201,INSTRUCTION!$D$2:$E$18,2,FALSE),"")</f>
        <v/>
      </c>
      <c r="AB201" s="15" t="str">
        <f t="shared" si="108"/>
        <v/>
      </c>
      <c r="AC201" s="15" t="str">
        <f>IFERROR(VLOOKUP($G201,TAB!$J:$BB,MATCH($Z201,TAB!$1:$1,0)-9,FALSE),"")</f>
        <v/>
      </c>
      <c r="AD201" s="15" t="str">
        <f>IF(AC201="AB",IFERROR(VLOOKUP($G201,TAB!$J:$BB,MATCH($Z201,TAB!$1:$1,0)-8,FALSE),""),"NA")</f>
        <v>NA</v>
      </c>
      <c r="AE201" s="15" t="str">
        <f>IFERROR(VLOOKUP($G201,TAB!$J:$BB,MATCH($Z201,TAB!$1:$1,0)-7,FALSE),"")</f>
        <v/>
      </c>
      <c r="AF201" s="15" t="str">
        <f>IFERROR(VLOOKUP($G201,TAB!$J:$BB,MATCH($Z201,TAB!$1:$1,0)-6,FALSE),"")</f>
        <v/>
      </c>
      <c r="AG201" s="15" t="str">
        <f t="shared" si="109"/>
        <v/>
      </c>
      <c r="AH201" s="14" t="str">
        <f>IFERROR(VLOOKUP(AG201,INSTRUCTION!$I$1:$J$101,2),"")</f>
        <v/>
      </c>
      <c r="AI201" s="15" t="str">
        <f t="shared" si="99"/>
        <v/>
      </c>
      <c r="AJ201" s="15" t="str">
        <f>IF(C201=0,"",TAB!G201)</f>
        <v/>
      </c>
      <c r="AK201" s="15" t="str">
        <f>IFERROR(VLOOKUP(AJ201,INSTRUCTION!$D$2:$E$18,2,FALSE),"")</f>
        <v/>
      </c>
      <c r="AL201" s="15" t="str">
        <f t="shared" si="110"/>
        <v/>
      </c>
      <c r="AM201" s="15" t="str">
        <f>IFERROR(VLOOKUP($G201,TAB!$J:$BB,MATCH($AJ201,TAB!$1:$1,0)-9,FALSE),"")</f>
        <v/>
      </c>
      <c r="AN201" s="15" t="str">
        <f>IF(AM201="AB",IFERROR(VLOOKUP($G201,TAB!$J:$BB,MATCH($AJ201,TAB!$1:$1,0)-8,FALSE),""),"NA")</f>
        <v>NA</v>
      </c>
      <c r="AO201" s="15" t="str">
        <f>IFERROR(VLOOKUP($G201,TAB!$J:$BB,MATCH($AJ201,TAB!$1:$1,0)-7,FALSE),"")</f>
        <v/>
      </c>
      <c r="AP201" s="15" t="str">
        <f>IFERROR(VLOOKUP($G201,TAB!$J:$BB,MATCH($AJ201,TAB!$1:$1,0)-6,FALSE),"")</f>
        <v/>
      </c>
      <c r="AQ201" s="15" t="str">
        <f t="shared" si="111"/>
        <v/>
      </c>
      <c r="AR201" s="14" t="str">
        <f>IFERROR(VLOOKUP(AQ201,INSTRUCTION!$I$1:$J$101,2),"")</f>
        <v/>
      </c>
      <c r="AS201" s="15" t="str">
        <f t="shared" si="100"/>
        <v/>
      </c>
      <c r="AT201" s="15" t="str">
        <f>IF(C201=0,"",TAB!H201)</f>
        <v/>
      </c>
      <c r="AU201" s="15" t="str">
        <f>IFERROR(VLOOKUP(AT201,INSTRUCTION!$D$2:$E$18,2,FALSE),"")</f>
        <v/>
      </c>
      <c r="AV201" s="15" t="str">
        <f t="shared" si="112"/>
        <v/>
      </c>
      <c r="AW201" s="15" t="str">
        <f>IFERROR(VLOOKUP($G201,TAB!$J:$BB,MATCH($AT201,TAB!$1:$1,0)-9,FALSE),"")</f>
        <v/>
      </c>
      <c r="AX201" s="15" t="str">
        <f>IF(AW201="AB",IFERROR(VLOOKUP($G201,TAB!$J:$BB,MATCH($AT201,TAB!$1:$1,0)-8,FALSE),""),"NA")</f>
        <v>NA</v>
      </c>
      <c r="AY201" s="15" t="str">
        <f>IFERROR(VLOOKUP($G201,TAB!$J:$BB,MATCH($AT201,TAB!$1:$1,0)-7,FALSE),"")</f>
        <v/>
      </c>
      <c r="AZ201" s="15" t="str">
        <f>IFERROR(VLOOKUP($G201,TAB!$J:$BB,MATCH($AT201,TAB!$1:$1,0)-6,FALSE),"")</f>
        <v/>
      </c>
      <c r="BA201" s="15" t="str">
        <f t="shared" si="113"/>
        <v/>
      </c>
      <c r="BB201" s="14" t="str">
        <f>IFERROR(VLOOKUP(BA201,INSTRUCTION!$I$1:$J$101,2),"")</f>
        <v/>
      </c>
      <c r="BC201" s="15" t="str">
        <f t="shared" si="101"/>
        <v/>
      </c>
      <c r="BD201" s="15" t="str">
        <f>IF(C201=0,"",TAB!I201)</f>
        <v/>
      </c>
      <c r="BE201" s="15" t="str">
        <f>IFERROR(VLOOKUP(BD201,INSTRUCTION!$D$2:$E$18,2,FALSE),"")</f>
        <v/>
      </c>
      <c r="BF201" s="15" t="str">
        <f t="shared" si="114"/>
        <v/>
      </c>
      <c r="BG201" s="15" t="str">
        <f>IFERROR(VLOOKUP($G201,TAB!$J:$BB,MATCH($BD201,TAB!$1:$1,0)-9,FALSE),"")</f>
        <v/>
      </c>
      <c r="BH201" s="15" t="str">
        <f>IF(BG201="AB",IFERROR(VLOOKUP($G201,TAB!$J:$BB,MATCH($BD201,TAB!$1:$1,0)-8,FALSE),""),"NA")</f>
        <v>NA</v>
      </c>
      <c r="BI201" s="15" t="str">
        <f>IFERROR(VLOOKUP($G201,TAB!$J:$BB,MATCH($BD201,TAB!$1:$1,0)-7,FALSE),"")</f>
        <v/>
      </c>
      <c r="BJ201" s="15" t="str">
        <f>IFERROR(VLOOKUP($G201,TAB!$J:$BB,MATCH($BD201,TAB!$1:$1,0)-6,FALSE),"")</f>
        <v/>
      </c>
      <c r="BK201" s="15" t="str">
        <f t="shared" si="115"/>
        <v/>
      </c>
      <c r="BL201" s="14" t="str">
        <f>IFERROR(VLOOKUP(BK201,INSTRUCTION!$I$1:$J$101,2),"")</f>
        <v/>
      </c>
      <c r="BM201" s="15" t="str">
        <f t="shared" si="102"/>
        <v/>
      </c>
      <c r="BN201" s="15" t="str">
        <f t="shared" si="116"/>
        <v/>
      </c>
      <c r="BO201" s="15" t="str">
        <f>IFERROR(SUMPRODUCT(LARGE((J201,S201,AC201,AM201,AW201,BG201),{1,2,3,4,5})),"")</f>
        <v/>
      </c>
      <c r="BP201" s="15" t="str">
        <f>IFERROR(SUMPRODUCT(LARGE((K201,U201,AE201,AO201,AY201,BI201),{1,2,3,4,5})),"")</f>
        <v/>
      </c>
      <c r="BQ201" s="15" t="str">
        <f>IF(BP201=0,"N.A.",IFERROR(SUMPRODUCT(LARGE((N201,W201,AG201,AQ201,BA201,BK201),{1,2,3,4,5})),""))</f>
        <v/>
      </c>
      <c r="BR201" s="15" t="str">
        <f t="shared" si="117"/>
        <v/>
      </c>
      <c r="BS201" s="15" t="str">
        <f t="shared" si="118"/>
        <v/>
      </c>
      <c r="BT201" s="15" t="str">
        <f t="shared" si="119"/>
        <v>N.A.</v>
      </c>
      <c r="BU201" s="15" t="str">
        <f t="shared" si="120"/>
        <v>N.A.</v>
      </c>
      <c r="BV201" s="15" t="str">
        <f t="shared" si="121"/>
        <v>N.A.</v>
      </c>
      <c r="BW201" s="34" t="str">
        <f t="shared" si="122"/>
        <v>N.A.</v>
      </c>
      <c r="BX201" s="15" t="str">
        <f t="shared" si="123"/>
        <v>N.A.</v>
      </c>
      <c r="BY201" s="15" t="str">
        <f t="shared" si="124"/>
        <v>N.A.</v>
      </c>
      <c r="BZ201" s="15" t="str">
        <f t="shared" si="127"/>
        <v>FAILED</v>
      </c>
      <c r="CA201" s="20" t="str">
        <f t="shared" si="125"/>
        <v/>
      </c>
      <c r="CB201" s="16">
        <f t="shared" si="126"/>
        <v>0</v>
      </c>
    </row>
    <row r="202" spans="1:80" x14ac:dyDescent="0.3">
      <c r="A202" s="49">
        <v>200</v>
      </c>
      <c r="B202" s="15">
        <f>TAB!A202</f>
        <v>0</v>
      </c>
      <c r="C202" s="15">
        <f>TAB!B202</f>
        <v>0</v>
      </c>
      <c r="D202" s="14" t="str">
        <f>IF(C202=0,"",TAB!C202)</f>
        <v/>
      </c>
      <c r="E202" s="14" t="str">
        <f>IF(C202=0,"",TAB!D202)</f>
        <v/>
      </c>
      <c r="F202" s="36" t="str">
        <f>IF(C202=0,"",TAB!E202)</f>
        <v/>
      </c>
      <c r="G202" s="14" t="str">
        <f>IF(C202=0,"",TAB!J202)</f>
        <v/>
      </c>
      <c r="H202" s="15" t="str">
        <f t="shared" si="103"/>
        <v/>
      </c>
      <c r="I202" s="15" t="str">
        <f t="shared" si="128"/>
        <v/>
      </c>
      <c r="J202" s="15" t="str">
        <f>IFERROR(VLOOKUP($G202,TAB!$J:$BB,2,FALSE),"")</f>
        <v/>
      </c>
      <c r="K202" s="15" t="str">
        <f>IF(J202="AB",IFERROR(VLOOKUP($G202,TAB!$J:$BB,3,FALSE),""),"NA")</f>
        <v>NA</v>
      </c>
      <c r="L202" s="15" t="str">
        <f>IFERROR(VLOOKUP($G202,TAB!$J:$BB,4,FALSE),"")</f>
        <v/>
      </c>
      <c r="M202" s="15" t="str">
        <f>IFERROR(VLOOKUP($G202,TAB!$J:$BB,5,FALSE),"")</f>
        <v/>
      </c>
      <c r="N202" s="15" t="str">
        <f t="shared" si="104"/>
        <v/>
      </c>
      <c r="O202" s="14" t="str">
        <f>IFERROR(VLOOKUP(N202,INSTRUCTION!$I$1:$J$101,2),"")</f>
        <v/>
      </c>
      <c r="P202" s="15" t="str">
        <f t="shared" si="97"/>
        <v/>
      </c>
      <c r="Q202" s="15" t="str">
        <f t="shared" si="105"/>
        <v/>
      </c>
      <c r="R202" s="15" t="str">
        <f t="shared" si="106"/>
        <v/>
      </c>
      <c r="S202" s="15" t="str">
        <f>IFERROR(VLOOKUP($G202,TAB!$J:$BB,6,FALSE),"")</f>
        <v/>
      </c>
      <c r="T202" s="15" t="str">
        <f>IF(S202="AB",IFERROR(VLOOKUP($G202,TAB!$J:$BB,7,FALSE),""),"NA")</f>
        <v>NA</v>
      </c>
      <c r="U202" s="15" t="str">
        <f>IFERROR(VLOOKUP($G202,TAB!$J:$BB,8,FALSE),"")</f>
        <v/>
      </c>
      <c r="V202" s="15" t="str">
        <f>IFERROR(VLOOKUP($G202,TAB!$J:$BB,9,FALSE),"")</f>
        <v/>
      </c>
      <c r="W202" s="15" t="str">
        <f t="shared" si="107"/>
        <v/>
      </c>
      <c r="X202" s="14" t="str">
        <f>IFERROR(VLOOKUP(W202,INSTRUCTION!$I$1:$J$101,2),"")</f>
        <v/>
      </c>
      <c r="Y202" s="15" t="str">
        <f t="shared" si="98"/>
        <v/>
      </c>
      <c r="Z202" s="14" t="str">
        <f>IF(C202=0,"",TAB!F202)</f>
        <v/>
      </c>
      <c r="AA202" s="15" t="str">
        <f>IFERROR(VLOOKUP(Z202,INSTRUCTION!$D$2:$E$18,2,FALSE),"")</f>
        <v/>
      </c>
      <c r="AB202" s="15" t="str">
        <f t="shared" si="108"/>
        <v/>
      </c>
      <c r="AC202" s="15" t="str">
        <f>IFERROR(VLOOKUP($G202,TAB!$J:$BB,MATCH($Z202,TAB!$1:$1,0)-9,FALSE),"")</f>
        <v/>
      </c>
      <c r="AD202" s="15" t="str">
        <f>IF(AC202="AB",IFERROR(VLOOKUP($G202,TAB!$J:$BB,MATCH($Z202,TAB!$1:$1,0)-8,FALSE),""),"NA")</f>
        <v>NA</v>
      </c>
      <c r="AE202" s="15" t="str">
        <f>IFERROR(VLOOKUP($G202,TAB!$J:$BB,MATCH($Z202,TAB!$1:$1,0)-7,FALSE),"")</f>
        <v/>
      </c>
      <c r="AF202" s="15" t="str">
        <f>IFERROR(VLOOKUP($G202,TAB!$J:$BB,MATCH($Z202,TAB!$1:$1,0)-6,FALSE),"")</f>
        <v/>
      </c>
      <c r="AG202" s="15" t="str">
        <f t="shared" si="109"/>
        <v/>
      </c>
      <c r="AH202" s="14" t="str">
        <f>IFERROR(VLOOKUP(AG202,INSTRUCTION!$I$1:$J$101,2),"")</f>
        <v/>
      </c>
      <c r="AI202" s="15" t="str">
        <f t="shared" si="99"/>
        <v/>
      </c>
      <c r="AJ202" s="15" t="str">
        <f>IF(C202=0,"",TAB!G202)</f>
        <v/>
      </c>
      <c r="AK202" s="15" t="str">
        <f>IFERROR(VLOOKUP(AJ202,INSTRUCTION!$D$2:$E$18,2,FALSE),"")</f>
        <v/>
      </c>
      <c r="AL202" s="15" t="str">
        <f t="shared" si="110"/>
        <v/>
      </c>
      <c r="AM202" s="15" t="str">
        <f>IFERROR(VLOOKUP($G202,TAB!$J:$BB,MATCH($AJ202,TAB!$1:$1,0)-9,FALSE),"")</f>
        <v/>
      </c>
      <c r="AN202" s="15" t="str">
        <f>IF(AM202="AB",IFERROR(VLOOKUP($G202,TAB!$J:$BB,MATCH($AJ202,TAB!$1:$1,0)-8,FALSE),""),"NA")</f>
        <v>NA</v>
      </c>
      <c r="AO202" s="15" t="str">
        <f>IFERROR(VLOOKUP($G202,TAB!$J:$BB,MATCH($AJ202,TAB!$1:$1,0)-7,FALSE),"")</f>
        <v/>
      </c>
      <c r="AP202" s="15" t="str">
        <f>IFERROR(VLOOKUP($G202,TAB!$J:$BB,MATCH($AJ202,TAB!$1:$1,0)-6,FALSE),"")</f>
        <v/>
      </c>
      <c r="AQ202" s="15" t="str">
        <f t="shared" si="111"/>
        <v/>
      </c>
      <c r="AR202" s="14" t="str">
        <f>IFERROR(VLOOKUP(AQ202,INSTRUCTION!$I$1:$J$101,2),"")</f>
        <v/>
      </c>
      <c r="AS202" s="15" t="str">
        <f t="shared" si="100"/>
        <v/>
      </c>
      <c r="AT202" s="15" t="str">
        <f>IF(C202=0,"",TAB!H202)</f>
        <v/>
      </c>
      <c r="AU202" s="15" t="str">
        <f>IFERROR(VLOOKUP(AT202,INSTRUCTION!$D$2:$E$18,2,FALSE),"")</f>
        <v/>
      </c>
      <c r="AV202" s="15" t="str">
        <f t="shared" si="112"/>
        <v/>
      </c>
      <c r="AW202" s="15" t="str">
        <f>IFERROR(VLOOKUP($G202,TAB!$J:$BB,MATCH($AT202,TAB!$1:$1,0)-9,FALSE),"")</f>
        <v/>
      </c>
      <c r="AX202" s="15" t="str">
        <f>IF(AW202="AB",IFERROR(VLOOKUP($G202,TAB!$J:$BB,MATCH($AT202,TAB!$1:$1,0)-8,FALSE),""),"NA")</f>
        <v>NA</v>
      </c>
      <c r="AY202" s="15" t="str">
        <f>IFERROR(VLOOKUP($G202,TAB!$J:$BB,MATCH($AT202,TAB!$1:$1,0)-7,FALSE),"")</f>
        <v/>
      </c>
      <c r="AZ202" s="15" t="str">
        <f>IFERROR(VLOOKUP($G202,TAB!$J:$BB,MATCH($AT202,TAB!$1:$1,0)-6,FALSE),"")</f>
        <v/>
      </c>
      <c r="BA202" s="15" t="str">
        <f t="shared" si="113"/>
        <v/>
      </c>
      <c r="BB202" s="14" t="str">
        <f>IFERROR(VLOOKUP(BA202,INSTRUCTION!$I$1:$J$101,2),"")</f>
        <v/>
      </c>
      <c r="BC202" s="15" t="str">
        <f t="shared" si="101"/>
        <v/>
      </c>
      <c r="BD202" s="15" t="str">
        <f>IF(C202=0,"",TAB!I202)</f>
        <v/>
      </c>
      <c r="BE202" s="15" t="str">
        <f>IFERROR(VLOOKUP(BD202,INSTRUCTION!$D$2:$E$18,2,FALSE),"")</f>
        <v/>
      </c>
      <c r="BF202" s="15" t="str">
        <f t="shared" si="114"/>
        <v/>
      </c>
      <c r="BG202" s="15" t="str">
        <f>IFERROR(VLOOKUP($G202,TAB!$J:$BB,MATCH($BD202,TAB!$1:$1,0)-9,FALSE),"")</f>
        <v/>
      </c>
      <c r="BH202" s="15" t="str">
        <f>IF(BG202="AB",IFERROR(VLOOKUP($G202,TAB!$J:$BB,MATCH($BD202,TAB!$1:$1,0)-8,FALSE),""),"NA")</f>
        <v>NA</v>
      </c>
      <c r="BI202" s="15" t="str">
        <f>IFERROR(VLOOKUP($G202,TAB!$J:$BB,MATCH($BD202,TAB!$1:$1,0)-7,FALSE),"")</f>
        <v/>
      </c>
      <c r="BJ202" s="15" t="str">
        <f>IFERROR(VLOOKUP($G202,TAB!$J:$BB,MATCH($BD202,TAB!$1:$1,0)-6,FALSE),"")</f>
        <v/>
      </c>
      <c r="BK202" s="15" t="str">
        <f t="shared" si="115"/>
        <v/>
      </c>
      <c r="BL202" s="14" t="str">
        <f>IFERROR(VLOOKUP(BK202,INSTRUCTION!$I$1:$J$101,2),"")</f>
        <v/>
      </c>
      <c r="BM202" s="15" t="str">
        <f t="shared" si="102"/>
        <v/>
      </c>
      <c r="BN202" s="15" t="str">
        <f t="shared" si="116"/>
        <v/>
      </c>
      <c r="BO202" s="15" t="str">
        <f>IFERROR(SUMPRODUCT(LARGE((J202,S202,AC202,AM202,AW202,BG202),{1,2,3,4,5})),"")</f>
        <v/>
      </c>
      <c r="BP202" s="15" t="str">
        <f>IFERROR(SUMPRODUCT(LARGE((K202,U202,AE202,AO202,AY202,BI202),{1,2,3,4,5})),"")</f>
        <v/>
      </c>
      <c r="BQ202" s="15" t="str">
        <f>IF(BP202=0,"N.A.",IFERROR(SUMPRODUCT(LARGE((N202,W202,AG202,AQ202,BA202,BK202),{1,2,3,4,5})),""))</f>
        <v/>
      </c>
      <c r="BR202" s="15" t="str">
        <f t="shared" si="117"/>
        <v/>
      </c>
      <c r="BS202" s="15" t="str">
        <f t="shared" si="118"/>
        <v/>
      </c>
      <c r="BT202" s="15" t="str">
        <f t="shared" si="119"/>
        <v>N.A.</v>
      </c>
      <c r="BU202" s="15" t="str">
        <f t="shared" si="120"/>
        <v>N.A.</v>
      </c>
      <c r="BV202" s="15" t="str">
        <f t="shared" si="121"/>
        <v>N.A.</v>
      </c>
      <c r="BW202" s="34" t="str">
        <f t="shared" si="122"/>
        <v>N.A.</v>
      </c>
      <c r="BX202" s="15" t="str">
        <f t="shared" si="123"/>
        <v>N.A.</v>
      </c>
      <c r="BY202" s="15" t="str">
        <f t="shared" si="124"/>
        <v>N.A.</v>
      </c>
      <c r="BZ202" s="15" t="str">
        <f t="shared" si="127"/>
        <v>FAILED</v>
      </c>
      <c r="CA202" s="20" t="str">
        <f t="shared" si="125"/>
        <v/>
      </c>
      <c r="CB202" s="16">
        <f t="shared" si="126"/>
        <v>0</v>
      </c>
    </row>
    <row r="203" spans="1:80" x14ac:dyDescent="0.3">
      <c r="A203" s="49">
        <v>201</v>
      </c>
      <c r="B203" s="15">
        <f>TAB!A203</f>
        <v>0</v>
      </c>
      <c r="C203" s="15">
        <f>TAB!B203</f>
        <v>0</v>
      </c>
      <c r="D203" s="14" t="str">
        <f>IF(C203=0,"",TAB!C203)</f>
        <v/>
      </c>
      <c r="E203" s="14" t="str">
        <f>IF(C203=0,"",TAB!D203)</f>
        <v/>
      </c>
      <c r="F203" s="36" t="str">
        <f>IF(C203=0,"",TAB!E203)</f>
        <v/>
      </c>
      <c r="G203" s="14" t="str">
        <f>IF(C203=0,"",TAB!J203)</f>
        <v/>
      </c>
      <c r="H203" s="15" t="str">
        <f t="shared" si="103"/>
        <v/>
      </c>
      <c r="I203" s="15" t="str">
        <f t="shared" si="128"/>
        <v/>
      </c>
      <c r="J203" s="15" t="str">
        <f>IFERROR(VLOOKUP($G203,TAB!$J:$BB,2,FALSE),"")</f>
        <v/>
      </c>
      <c r="K203" s="15" t="str">
        <f>IF(J203="AB",IFERROR(VLOOKUP($G203,TAB!$J:$BB,3,FALSE),""),"NA")</f>
        <v>NA</v>
      </c>
      <c r="L203" s="15" t="str">
        <f>IFERROR(VLOOKUP($G203,TAB!$J:$BB,4,FALSE),"")</f>
        <v/>
      </c>
      <c r="M203" s="15" t="str">
        <f>IFERROR(VLOOKUP($G203,TAB!$J:$BB,5,FALSE),"")</f>
        <v/>
      </c>
      <c r="N203" s="15" t="str">
        <f t="shared" si="104"/>
        <v/>
      </c>
      <c r="O203" s="14" t="str">
        <f>IFERROR(VLOOKUP(N203,INSTRUCTION!$I$1:$J$101,2),"")</f>
        <v/>
      </c>
      <c r="P203" s="15" t="str">
        <f t="shared" si="97"/>
        <v/>
      </c>
      <c r="Q203" s="15" t="str">
        <f t="shared" si="105"/>
        <v/>
      </c>
      <c r="R203" s="15" t="str">
        <f t="shared" si="106"/>
        <v/>
      </c>
      <c r="S203" s="15" t="str">
        <f>IFERROR(VLOOKUP($G203,TAB!$J:$BB,6,FALSE),"")</f>
        <v/>
      </c>
      <c r="T203" s="15" t="str">
        <f>IF(S203="AB",IFERROR(VLOOKUP($G203,TAB!$J:$BB,7,FALSE),""),"NA")</f>
        <v>NA</v>
      </c>
      <c r="U203" s="15" t="str">
        <f>IFERROR(VLOOKUP($G203,TAB!$J:$BB,8,FALSE),"")</f>
        <v/>
      </c>
      <c r="V203" s="15" t="str">
        <f>IFERROR(VLOOKUP($G203,TAB!$J:$BB,9,FALSE),"")</f>
        <v/>
      </c>
      <c r="W203" s="15" t="str">
        <f t="shared" si="107"/>
        <v/>
      </c>
      <c r="X203" s="14" t="str">
        <f>IFERROR(VLOOKUP(W203,INSTRUCTION!$I$1:$J$101,2),"")</f>
        <v/>
      </c>
      <c r="Y203" s="15" t="str">
        <f t="shared" si="98"/>
        <v/>
      </c>
      <c r="Z203" s="14" t="str">
        <f>IF(C203=0,"",TAB!F203)</f>
        <v/>
      </c>
      <c r="AA203" s="15" t="str">
        <f>IFERROR(VLOOKUP(Z203,INSTRUCTION!$D$2:$E$18,2,FALSE),"")</f>
        <v/>
      </c>
      <c r="AB203" s="15" t="str">
        <f t="shared" si="108"/>
        <v/>
      </c>
      <c r="AC203" s="15" t="str">
        <f>IFERROR(VLOOKUP($G203,TAB!$J:$BB,MATCH($Z203,TAB!$1:$1,0)-9,FALSE),"")</f>
        <v/>
      </c>
      <c r="AD203" s="15" t="str">
        <f>IF(AC203="AB",IFERROR(VLOOKUP($G203,TAB!$J:$BB,MATCH($Z203,TAB!$1:$1,0)-8,FALSE),""),"NA")</f>
        <v>NA</v>
      </c>
      <c r="AE203" s="15" t="str">
        <f>IFERROR(VLOOKUP($G203,TAB!$J:$BB,MATCH($Z203,TAB!$1:$1,0)-7,FALSE),"")</f>
        <v/>
      </c>
      <c r="AF203" s="15" t="str">
        <f>IFERROR(VLOOKUP($G203,TAB!$J:$BB,MATCH($Z203,TAB!$1:$1,0)-6,FALSE),"")</f>
        <v/>
      </c>
      <c r="AG203" s="15" t="str">
        <f t="shared" si="109"/>
        <v/>
      </c>
      <c r="AH203" s="14" t="str">
        <f>IFERROR(VLOOKUP(AG203,INSTRUCTION!$I$1:$J$101,2),"")</f>
        <v/>
      </c>
      <c r="AI203" s="15" t="str">
        <f t="shared" si="99"/>
        <v/>
      </c>
      <c r="AJ203" s="15" t="str">
        <f>IF(C203=0,"",TAB!G203)</f>
        <v/>
      </c>
      <c r="AK203" s="15" t="str">
        <f>IFERROR(VLOOKUP(AJ203,INSTRUCTION!$D$2:$E$18,2,FALSE),"")</f>
        <v/>
      </c>
      <c r="AL203" s="15" t="str">
        <f t="shared" si="110"/>
        <v/>
      </c>
      <c r="AM203" s="15" t="str">
        <f>IFERROR(VLOOKUP($G203,TAB!$J:$BB,MATCH($AJ203,TAB!$1:$1,0)-9,FALSE),"")</f>
        <v/>
      </c>
      <c r="AN203" s="15" t="str">
        <f>IF(AM203="AB",IFERROR(VLOOKUP($G203,TAB!$J:$BB,MATCH($AJ203,TAB!$1:$1,0)-8,FALSE),""),"NA")</f>
        <v>NA</v>
      </c>
      <c r="AO203" s="15" t="str">
        <f>IFERROR(VLOOKUP($G203,TAB!$J:$BB,MATCH($AJ203,TAB!$1:$1,0)-7,FALSE),"")</f>
        <v/>
      </c>
      <c r="AP203" s="15" t="str">
        <f>IFERROR(VLOOKUP($G203,TAB!$J:$BB,MATCH($AJ203,TAB!$1:$1,0)-6,FALSE),"")</f>
        <v/>
      </c>
      <c r="AQ203" s="15" t="str">
        <f t="shared" si="111"/>
        <v/>
      </c>
      <c r="AR203" s="14" t="str">
        <f>IFERROR(VLOOKUP(AQ203,INSTRUCTION!$I$1:$J$101,2),"")</f>
        <v/>
      </c>
      <c r="AS203" s="15" t="str">
        <f t="shared" si="100"/>
        <v/>
      </c>
      <c r="AT203" s="15" t="str">
        <f>IF(C203=0,"",TAB!H203)</f>
        <v/>
      </c>
      <c r="AU203" s="15" t="str">
        <f>IFERROR(VLOOKUP(AT203,INSTRUCTION!$D$2:$E$18,2,FALSE),"")</f>
        <v/>
      </c>
      <c r="AV203" s="15" t="str">
        <f t="shared" si="112"/>
        <v/>
      </c>
      <c r="AW203" s="15" t="str">
        <f>IFERROR(VLOOKUP($G203,TAB!$J:$BB,MATCH($AT203,TAB!$1:$1,0)-9,FALSE),"")</f>
        <v/>
      </c>
      <c r="AX203" s="15" t="str">
        <f>IF(AW203="AB",IFERROR(VLOOKUP($G203,TAB!$J:$BB,MATCH($AT203,TAB!$1:$1,0)-8,FALSE),""),"NA")</f>
        <v>NA</v>
      </c>
      <c r="AY203" s="15" t="str">
        <f>IFERROR(VLOOKUP($G203,TAB!$J:$BB,MATCH($AT203,TAB!$1:$1,0)-7,FALSE),"")</f>
        <v/>
      </c>
      <c r="AZ203" s="15" t="str">
        <f>IFERROR(VLOOKUP($G203,TAB!$J:$BB,MATCH($AT203,TAB!$1:$1,0)-6,FALSE),"")</f>
        <v/>
      </c>
      <c r="BA203" s="15" t="str">
        <f t="shared" si="113"/>
        <v/>
      </c>
      <c r="BB203" s="14" t="str">
        <f>IFERROR(VLOOKUP(BA203,INSTRUCTION!$I$1:$J$101,2),"")</f>
        <v/>
      </c>
      <c r="BC203" s="15" t="str">
        <f t="shared" si="101"/>
        <v/>
      </c>
      <c r="BD203" s="15" t="str">
        <f>IF(C203=0,"",TAB!I203)</f>
        <v/>
      </c>
      <c r="BE203" s="15" t="str">
        <f>IFERROR(VLOOKUP(BD203,INSTRUCTION!$D$2:$E$18,2,FALSE),"")</f>
        <v/>
      </c>
      <c r="BF203" s="15" t="str">
        <f t="shared" si="114"/>
        <v/>
      </c>
      <c r="BG203" s="15" t="str">
        <f>IFERROR(VLOOKUP($G203,TAB!$J:$BB,MATCH($BD203,TAB!$1:$1,0)-9,FALSE),"")</f>
        <v/>
      </c>
      <c r="BH203" s="15" t="str">
        <f>IF(BG203="AB",IFERROR(VLOOKUP($G203,TAB!$J:$BB,MATCH($BD203,TAB!$1:$1,0)-8,FALSE),""),"NA")</f>
        <v>NA</v>
      </c>
      <c r="BI203" s="15" t="str">
        <f>IFERROR(VLOOKUP($G203,TAB!$J:$BB,MATCH($BD203,TAB!$1:$1,0)-7,FALSE),"")</f>
        <v/>
      </c>
      <c r="BJ203" s="15" t="str">
        <f>IFERROR(VLOOKUP($G203,TAB!$J:$BB,MATCH($BD203,TAB!$1:$1,0)-6,FALSE),"")</f>
        <v/>
      </c>
      <c r="BK203" s="15" t="str">
        <f t="shared" si="115"/>
        <v/>
      </c>
      <c r="BL203" s="14" t="str">
        <f>IFERROR(VLOOKUP(BK203,INSTRUCTION!$I$1:$J$101,2),"")</f>
        <v/>
      </c>
      <c r="BM203" s="15" t="str">
        <f t="shared" si="102"/>
        <v/>
      </c>
      <c r="BN203" s="15" t="str">
        <f t="shared" si="116"/>
        <v/>
      </c>
      <c r="BO203" s="15" t="str">
        <f>IFERROR(SUMPRODUCT(LARGE((J203,S203,AC203,AM203,AW203,BG203),{1,2,3,4,5})),"")</f>
        <v/>
      </c>
      <c r="BP203" s="15" t="str">
        <f>IFERROR(SUMPRODUCT(LARGE((K203,U203,AE203,AO203,AY203,BI203),{1,2,3,4,5})),"")</f>
        <v/>
      </c>
      <c r="BQ203" s="15" t="str">
        <f>IF(BP203=0,"N.A.",IFERROR(SUMPRODUCT(LARGE((N203,W203,AG203,AQ203,BA203,BK203),{1,2,3,4,5})),""))</f>
        <v/>
      </c>
      <c r="BR203" s="15" t="str">
        <f t="shared" si="117"/>
        <v/>
      </c>
      <c r="BS203" s="15" t="str">
        <f t="shared" si="118"/>
        <v/>
      </c>
      <c r="BT203" s="15" t="str">
        <f t="shared" si="119"/>
        <v>N.A.</v>
      </c>
      <c r="BU203" s="15" t="str">
        <f t="shared" si="120"/>
        <v>N.A.</v>
      </c>
      <c r="BV203" s="15" t="str">
        <f t="shared" si="121"/>
        <v>N.A.</v>
      </c>
      <c r="BW203" s="34" t="str">
        <f t="shared" si="122"/>
        <v>N.A.</v>
      </c>
      <c r="BX203" s="15" t="str">
        <f t="shared" si="123"/>
        <v>N.A.</v>
      </c>
      <c r="BY203" s="15" t="str">
        <f t="shared" si="124"/>
        <v>N.A.</v>
      </c>
      <c r="BZ203" s="15" t="str">
        <f t="shared" si="127"/>
        <v>FAILED</v>
      </c>
      <c r="CA203" s="20" t="str">
        <f t="shared" si="125"/>
        <v/>
      </c>
      <c r="CB203" s="16">
        <f t="shared" si="126"/>
        <v>0</v>
      </c>
    </row>
    <row r="204" spans="1:80" x14ac:dyDescent="0.3">
      <c r="A204" s="49">
        <v>202</v>
      </c>
      <c r="B204" s="15">
        <f>TAB!A204</f>
        <v>0</v>
      </c>
      <c r="C204" s="15">
        <f>TAB!B204</f>
        <v>0</v>
      </c>
      <c r="D204" s="14" t="str">
        <f>IF(C204=0,"",TAB!C204)</f>
        <v/>
      </c>
      <c r="E204" s="14" t="str">
        <f>IF(C204=0,"",TAB!D204)</f>
        <v/>
      </c>
      <c r="F204" s="36" t="str">
        <f>IF(C204=0,"",TAB!E204)</f>
        <v/>
      </c>
      <c r="G204" s="14" t="str">
        <f>IF(C204=0,"",TAB!J204)</f>
        <v/>
      </c>
      <c r="H204" s="15" t="str">
        <f t="shared" si="103"/>
        <v/>
      </c>
      <c r="I204" s="15" t="str">
        <f t="shared" si="128"/>
        <v/>
      </c>
      <c r="J204" s="15" t="str">
        <f>IFERROR(VLOOKUP($G204,TAB!$J:$BB,2,FALSE),"")</f>
        <v/>
      </c>
      <c r="K204" s="15" t="str">
        <f>IF(J204="AB",IFERROR(VLOOKUP($G204,TAB!$J:$BB,3,FALSE),""),"NA")</f>
        <v>NA</v>
      </c>
      <c r="L204" s="15" t="str">
        <f>IFERROR(VLOOKUP($G204,TAB!$J:$BB,4,FALSE),"")</f>
        <v/>
      </c>
      <c r="M204" s="15" t="str">
        <f>IFERROR(VLOOKUP($G204,TAB!$J:$BB,5,FALSE),"")</f>
        <v/>
      </c>
      <c r="N204" s="15" t="str">
        <f t="shared" si="104"/>
        <v/>
      </c>
      <c r="O204" s="14" t="str">
        <f>IFERROR(VLOOKUP(N204,INSTRUCTION!$I$1:$J$101,2),"")</f>
        <v/>
      </c>
      <c r="P204" s="15" t="str">
        <f t="shared" si="97"/>
        <v/>
      </c>
      <c r="Q204" s="15" t="str">
        <f t="shared" si="105"/>
        <v/>
      </c>
      <c r="R204" s="15" t="str">
        <f t="shared" si="106"/>
        <v/>
      </c>
      <c r="S204" s="15" t="str">
        <f>IFERROR(VLOOKUP($G204,TAB!$J:$BB,6,FALSE),"")</f>
        <v/>
      </c>
      <c r="T204" s="15" t="str">
        <f>IF(S204="AB",IFERROR(VLOOKUP($G204,TAB!$J:$BB,7,FALSE),""),"NA")</f>
        <v>NA</v>
      </c>
      <c r="U204" s="15" t="str">
        <f>IFERROR(VLOOKUP($G204,TAB!$J:$BB,8,FALSE),"")</f>
        <v/>
      </c>
      <c r="V204" s="15" t="str">
        <f>IFERROR(VLOOKUP($G204,TAB!$J:$BB,9,FALSE),"")</f>
        <v/>
      </c>
      <c r="W204" s="15" t="str">
        <f t="shared" si="107"/>
        <v/>
      </c>
      <c r="X204" s="14" t="str">
        <f>IFERROR(VLOOKUP(W204,INSTRUCTION!$I$1:$J$101,2),"")</f>
        <v/>
      </c>
      <c r="Y204" s="15" t="str">
        <f t="shared" si="98"/>
        <v/>
      </c>
      <c r="Z204" s="14" t="str">
        <f>IF(C204=0,"",TAB!F204)</f>
        <v/>
      </c>
      <c r="AA204" s="15" t="str">
        <f>IFERROR(VLOOKUP(Z204,INSTRUCTION!$D$2:$E$18,2,FALSE),"")</f>
        <v/>
      </c>
      <c r="AB204" s="15" t="str">
        <f t="shared" si="108"/>
        <v/>
      </c>
      <c r="AC204" s="15" t="str">
        <f>IFERROR(VLOOKUP($G204,TAB!$J:$BB,MATCH($Z204,TAB!$1:$1,0)-9,FALSE),"")</f>
        <v/>
      </c>
      <c r="AD204" s="15" t="str">
        <f>IF(AC204="AB",IFERROR(VLOOKUP($G204,TAB!$J:$BB,MATCH($Z204,TAB!$1:$1,0)-8,FALSE),""),"NA")</f>
        <v>NA</v>
      </c>
      <c r="AE204" s="15" t="str">
        <f>IFERROR(VLOOKUP($G204,TAB!$J:$BB,MATCH($Z204,TAB!$1:$1,0)-7,FALSE),"")</f>
        <v/>
      </c>
      <c r="AF204" s="15" t="str">
        <f>IFERROR(VLOOKUP($G204,TAB!$J:$BB,MATCH($Z204,TAB!$1:$1,0)-6,FALSE),"")</f>
        <v/>
      </c>
      <c r="AG204" s="15" t="str">
        <f t="shared" si="109"/>
        <v/>
      </c>
      <c r="AH204" s="14" t="str">
        <f>IFERROR(VLOOKUP(AG204,INSTRUCTION!$I$1:$J$101,2),"")</f>
        <v/>
      </c>
      <c r="AI204" s="15" t="str">
        <f t="shared" si="99"/>
        <v/>
      </c>
      <c r="AJ204" s="15" t="str">
        <f>IF(C204=0,"",TAB!G204)</f>
        <v/>
      </c>
      <c r="AK204" s="15" t="str">
        <f>IFERROR(VLOOKUP(AJ204,INSTRUCTION!$D$2:$E$18,2,FALSE),"")</f>
        <v/>
      </c>
      <c r="AL204" s="15" t="str">
        <f t="shared" si="110"/>
        <v/>
      </c>
      <c r="AM204" s="15" t="str">
        <f>IFERROR(VLOOKUP($G204,TAB!$J:$BB,MATCH($AJ204,TAB!$1:$1,0)-9,FALSE),"")</f>
        <v/>
      </c>
      <c r="AN204" s="15" t="str">
        <f>IF(AM204="AB",IFERROR(VLOOKUP($G204,TAB!$J:$BB,MATCH($AJ204,TAB!$1:$1,0)-8,FALSE),""),"NA")</f>
        <v>NA</v>
      </c>
      <c r="AO204" s="15" t="str">
        <f>IFERROR(VLOOKUP($G204,TAB!$J:$BB,MATCH($AJ204,TAB!$1:$1,0)-7,FALSE),"")</f>
        <v/>
      </c>
      <c r="AP204" s="15" t="str">
        <f>IFERROR(VLOOKUP($G204,TAB!$J:$BB,MATCH($AJ204,TAB!$1:$1,0)-6,FALSE),"")</f>
        <v/>
      </c>
      <c r="AQ204" s="15" t="str">
        <f t="shared" si="111"/>
        <v/>
      </c>
      <c r="AR204" s="14" t="str">
        <f>IFERROR(VLOOKUP(AQ204,INSTRUCTION!$I$1:$J$101,2),"")</f>
        <v/>
      </c>
      <c r="AS204" s="15" t="str">
        <f t="shared" si="100"/>
        <v/>
      </c>
      <c r="AT204" s="15" t="str">
        <f>IF(C204=0,"",TAB!H204)</f>
        <v/>
      </c>
      <c r="AU204" s="15" t="str">
        <f>IFERROR(VLOOKUP(AT204,INSTRUCTION!$D$2:$E$18,2,FALSE),"")</f>
        <v/>
      </c>
      <c r="AV204" s="15" t="str">
        <f t="shared" si="112"/>
        <v/>
      </c>
      <c r="AW204" s="15" t="str">
        <f>IFERROR(VLOOKUP($G204,TAB!$J:$BB,MATCH($AT204,TAB!$1:$1,0)-9,FALSE),"")</f>
        <v/>
      </c>
      <c r="AX204" s="15" t="str">
        <f>IF(AW204="AB",IFERROR(VLOOKUP($G204,TAB!$J:$BB,MATCH($AT204,TAB!$1:$1,0)-8,FALSE),""),"NA")</f>
        <v>NA</v>
      </c>
      <c r="AY204" s="15" t="str">
        <f>IFERROR(VLOOKUP($G204,TAB!$J:$BB,MATCH($AT204,TAB!$1:$1,0)-7,FALSE),"")</f>
        <v/>
      </c>
      <c r="AZ204" s="15" t="str">
        <f>IFERROR(VLOOKUP($G204,TAB!$J:$BB,MATCH($AT204,TAB!$1:$1,0)-6,FALSE),"")</f>
        <v/>
      </c>
      <c r="BA204" s="15" t="str">
        <f t="shared" si="113"/>
        <v/>
      </c>
      <c r="BB204" s="14" t="str">
        <f>IFERROR(VLOOKUP(BA204,INSTRUCTION!$I$1:$J$101,2),"")</f>
        <v/>
      </c>
      <c r="BC204" s="15" t="str">
        <f t="shared" si="101"/>
        <v/>
      </c>
      <c r="BD204" s="15" t="str">
        <f>IF(C204=0,"",TAB!I204)</f>
        <v/>
      </c>
      <c r="BE204" s="15" t="str">
        <f>IFERROR(VLOOKUP(BD204,INSTRUCTION!$D$2:$E$18,2,FALSE),"")</f>
        <v/>
      </c>
      <c r="BF204" s="15" t="str">
        <f t="shared" si="114"/>
        <v/>
      </c>
      <c r="BG204" s="15" t="str">
        <f>IFERROR(VLOOKUP($G204,TAB!$J:$BB,MATCH($BD204,TAB!$1:$1,0)-9,FALSE),"")</f>
        <v/>
      </c>
      <c r="BH204" s="15" t="str">
        <f>IF(BG204="AB",IFERROR(VLOOKUP($G204,TAB!$J:$BB,MATCH($BD204,TAB!$1:$1,0)-8,FALSE),""),"NA")</f>
        <v>NA</v>
      </c>
      <c r="BI204" s="15" t="str">
        <f>IFERROR(VLOOKUP($G204,TAB!$J:$BB,MATCH($BD204,TAB!$1:$1,0)-7,FALSE),"")</f>
        <v/>
      </c>
      <c r="BJ204" s="15" t="str">
        <f>IFERROR(VLOOKUP($G204,TAB!$J:$BB,MATCH($BD204,TAB!$1:$1,0)-6,FALSE),"")</f>
        <v/>
      </c>
      <c r="BK204" s="15" t="str">
        <f t="shared" si="115"/>
        <v/>
      </c>
      <c r="BL204" s="14" t="str">
        <f>IFERROR(VLOOKUP(BK204,INSTRUCTION!$I$1:$J$101,2),"")</f>
        <v/>
      </c>
      <c r="BM204" s="15" t="str">
        <f t="shared" si="102"/>
        <v/>
      </c>
      <c r="BN204" s="15" t="str">
        <f t="shared" si="116"/>
        <v/>
      </c>
      <c r="BO204" s="15" t="str">
        <f>IFERROR(SUMPRODUCT(LARGE((J204,S204,AC204,AM204,AW204,BG204),{1,2,3,4,5})),"")</f>
        <v/>
      </c>
      <c r="BP204" s="15" t="str">
        <f>IFERROR(SUMPRODUCT(LARGE((K204,U204,AE204,AO204,AY204,BI204),{1,2,3,4,5})),"")</f>
        <v/>
      </c>
      <c r="BQ204" s="15" t="str">
        <f>IF(BP204=0,"N.A.",IFERROR(SUMPRODUCT(LARGE((N204,W204,AG204,AQ204,BA204,BK204),{1,2,3,4,5})),""))</f>
        <v/>
      </c>
      <c r="BR204" s="15" t="str">
        <f t="shared" si="117"/>
        <v/>
      </c>
      <c r="BS204" s="15" t="str">
        <f t="shared" si="118"/>
        <v/>
      </c>
      <c r="BT204" s="15" t="str">
        <f t="shared" si="119"/>
        <v>N.A.</v>
      </c>
      <c r="BU204" s="15" t="str">
        <f t="shared" si="120"/>
        <v>N.A.</v>
      </c>
      <c r="BV204" s="15" t="str">
        <f t="shared" si="121"/>
        <v>N.A.</v>
      </c>
      <c r="BW204" s="34" t="str">
        <f t="shared" si="122"/>
        <v>N.A.</v>
      </c>
      <c r="BX204" s="15" t="str">
        <f t="shared" si="123"/>
        <v>N.A.</v>
      </c>
      <c r="BY204" s="15" t="str">
        <f t="shared" si="124"/>
        <v>N.A.</v>
      </c>
      <c r="BZ204" s="15" t="str">
        <f t="shared" si="127"/>
        <v>FAILED</v>
      </c>
      <c r="CA204" s="20" t="str">
        <f t="shared" si="125"/>
        <v/>
      </c>
      <c r="CB204" s="16">
        <f t="shared" si="126"/>
        <v>0</v>
      </c>
    </row>
    <row r="205" spans="1:80" x14ac:dyDescent="0.3">
      <c r="A205" s="49">
        <v>203</v>
      </c>
      <c r="B205" s="15">
        <f>TAB!A205</f>
        <v>0</v>
      </c>
      <c r="C205" s="15">
        <f>TAB!B205</f>
        <v>0</v>
      </c>
      <c r="D205" s="14" t="str">
        <f>IF(C205=0,"",TAB!C205)</f>
        <v/>
      </c>
      <c r="E205" s="14" t="str">
        <f>IF(C205=0,"",TAB!D205)</f>
        <v/>
      </c>
      <c r="F205" s="36" t="str">
        <f>IF(C205=0,"",TAB!E205)</f>
        <v/>
      </c>
      <c r="G205" s="14" t="str">
        <f>IF(C205=0,"",TAB!J205)</f>
        <v/>
      </c>
      <c r="H205" s="15" t="str">
        <f t="shared" si="103"/>
        <v/>
      </c>
      <c r="I205" s="15" t="str">
        <f t="shared" si="128"/>
        <v/>
      </c>
      <c r="J205" s="15" t="str">
        <f>IFERROR(VLOOKUP($G205,TAB!$J:$BB,2,FALSE),"")</f>
        <v/>
      </c>
      <c r="K205" s="15" t="str">
        <f>IF(J205="AB",IFERROR(VLOOKUP($G205,TAB!$J:$BB,3,FALSE),""),"NA")</f>
        <v>NA</v>
      </c>
      <c r="L205" s="15" t="str">
        <f>IFERROR(VLOOKUP($G205,TAB!$J:$BB,4,FALSE),"")</f>
        <v/>
      </c>
      <c r="M205" s="15" t="str">
        <f>IFERROR(VLOOKUP($G205,TAB!$J:$BB,5,FALSE),"")</f>
        <v/>
      </c>
      <c r="N205" s="15" t="str">
        <f t="shared" si="104"/>
        <v/>
      </c>
      <c r="O205" s="14" t="str">
        <f>IFERROR(VLOOKUP(N205,INSTRUCTION!$I$1:$J$101,2),"")</f>
        <v/>
      </c>
      <c r="P205" s="15" t="str">
        <f t="shared" si="97"/>
        <v/>
      </c>
      <c r="Q205" s="15" t="str">
        <f t="shared" si="105"/>
        <v/>
      </c>
      <c r="R205" s="15" t="str">
        <f t="shared" si="106"/>
        <v/>
      </c>
      <c r="S205" s="15" t="str">
        <f>IFERROR(VLOOKUP($G205,TAB!$J:$BB,6,FALSE),"")</f>
        <v/>
      </c>
      <c r="T205" s="15" t="str">
        <f>IF(S205="AB",IFERROR(VLOOKUP($G205,TAB!$J:$BB,7,FALSE),""),"NA")</f>
        <v>NA</v>
      </c>
      <c r="U205" s="15" t="str">
        <f>IFERROR(VLOOKUP($G205,TAB!$J:$BB,8,FALSE),"")</f>
        <v/>
      </c>
      <c r="V205" s="15" t="str">
        <f>IFERROR(VLOOKUP($G205,TAB!$J:$BB,9,FALSE),"")</f>
        <v/>
      </c>
      <c r="W205" s="15" t="str">
        <f t="shared" si="107"/>
        <v/>
      </c>
      <c r="X205" s="14" t="str">
        <f>IFERROR(VLOOKUP(W205,INSTRUCTION!$I$1:$J$101,2),"")</f>
        <v/>
      </c>
      <c r="Y205" s="15" t="str">
        <f t="shared" si="98"/>
        <v/>
      </c>
      <c r="Z205" s="14" t="str">
        <f>IF(C205=0,"",TAB!F205)</f>
        <v/>
      </c>
      <c r="AA205" s="15" t="str">
        <f>IFERROR(VLOOKUP(Z205,INSTRUCTION!$D$2:$E$18,2,FALSE),"")</f>
        <v/>
      </c>
      <c r="AB205" s="15" t="str">
        <f t="shared" si="108"/>
        <v/>
      </c>
      <c r="AC205" s="15" t="str">
        <f>IFERROR(VLOOKUP($G205,TAB!$J:$BB,MATCH($Z205,TAB!$1:$1,0)-9,FALSE),"")</f>
        <v/>
      </c>
      <c r="AD205" s="15" t="str">
        <f>IF(AC205="AB",IFERROR(VLOOKUP($G205,TAB!$J:$BB,MATCH($Z205,TAB!$1:$1,0)-8,FALSE),""),"NA")</f>
        <v>NA</v>
      </c>
      <c r="AE205" s="15" t="str">
        <f>IFERROR(VLOOKUP($G205,TAB!$J:$BB,MATCH($Z205,TAB!$1:$1,0)-7,FALSE),"")</f>
        <v/>
      </c>
      <c r="AF205" s="15" t="str">
        <f>IFERROR(VLOOKUP($G205,TAB!$J:$BB,MATCH($Z205,TAB!$1:$1,0)-6,FALSE),"")</f>
        <v/>
      </c>
      <c r="AG205" s="15" t="str">
        <f t="shared" si="109"/>
        <v/>
      </c>
      <c r="AH205" s="14" t="str">
        <f>IFERROR(VLOOKUP(AG205,INSTRUCTION!$I$1:$J$101,2),"")</f>
        <v/>
      </c>
      <c r="AI205" s="15" t="str">
        <f t="shared" si="99"/>
        <v/>
      </c>
      <c r="AJ205" s="15" t="str">
        <f>IF(C205=0,"",TAB!G205)</f>
        <v/>
      </c>
      <c r="AK205" s="15" t="str">
        <f>IFERROR(VLOOKUP(AJ205,INSTRUCTION!$D$2:$E$18,2,FALSE),"")</f>
        <v/>
      </c>
      <c r="AL205" s="15" t="str">
        <f t="shared" si="110"/>
        <v/>
      </c>
      <c r="AM205" s="15" t="str">
        <f>IFERROR(VLOOKUP($G205,TAB!$J:$BB,MATCH($AJ205,TAB!$1:$1,0)-9,FALSE),"")</f>
        <v/>
      </c>
      <c r="AN205" s="15" t="str">
        <f>IF(AM205="AB",IFERROR(VLOOKUP($G205,TAB!$J:$BB,MATCH($AJ205,TAB!$1:$1,0)-8,FALSE),""),"NA")</f>
        <v>NA</v>
      </c>
      <c r="AO205" s="15" t="str">
        <f>IFERROR(VLOOKUP($G205,TAB!$J:$BB,MATCH($AJ205,TAB!$1:$1,0)-7,FALSE),"")</f>
        <v/>
      </c>
      <c r="AP205" s="15" t="str">
        <f>IFERROR(VLOOKUP($G205,TAB!$J:$BB,MATCH($AJ205,TAB!$1:$1,0)-6,FALSE),"")</f>
        <v/>
      </c>
      <c r="AQ205" s="15" t="str">
        <f t="shared" si="111"/>
        <v/>
      </c>
      <c r="AR205" s="14" t="str">
        <f>IFERROR(VLOOKUP(AQ205,INSTRUCTION!$I$1:$J$101,2),"")</f>
        <v/>
      </c>
      <c r="AS205" s="15" t="str">
        <f t="shared" si="100"/>
        <v/>
      </c>
      <c r="AT205" s="15" t="str">
        <f>IF(C205=0,"",TAB!H205)</f>
        <v/>
      </c>
      <c r="AU205" s="15" t="str">
        <f>IFERROR(VLOOKUP(AT205,INSTRUCTION!$D$2:$E$18,2,FALSE),"")</f>
        <v/>
      </c>
      <c r="AV205" s="15" t="str">
        <f t="shared" si="112"/>
        <v/>
      </c>
      <c r="AW205" s="15" t="str">
        <f>IFERROR(VLOOKUP($G205,TAB!$J:$BB,MATCH($AT205,TAB!$1:$1,0)-9,FALSE),"")</f>
        <v/>
      </c>
      <c r="AX205" s="15" t="str">
        <f>IF(AW205="AB",IFERROR(VLOOKUP($G205,TAB!$J:$BB,MATCH($AT205,TAB!$1:$1,0)-8,FALSE),""),"NA")</f>
        <v>NA</v>
      </c>
      <c r="AY205" s="15" t="str">
        <f>IFERROR(VLOOKUP($G205,TAB!$J:$BB,MATCH($AT205,TAB!$1:$1,0)-7,FALSE),"")</f>
        <v/>
      </c>
      <c r="AZ205" s="15" t="str">
        <f>IFERROR(VLOOKUP($G205,TAB!$J:$BB,MATCH($AT205,TAB!$1:$1,0)-6,FALSE),"")</f>
        <v/>
      </c>
      <c r="BA205" s="15" t="str">
        <f t="shared" si="113"/>
        <v/>
      </c>
      <c r="BB205" s="14" t="str">
        <f>IFERROR(VLOOKUP(BA205,INSTRUCTION!$I$1:$J$101,2),"")</f>
        <v/>
      </c>
      <c r="BC205" s="15" t="str">
        <f t="shared" si="101"/>
        <v/>
      </c>
      <c r="BD205" s="15" t="str">
        <f>IF(C205=0,"",TAB!I205)</f>
        <v/>
      </c>
      <c r="BE205" s="15" t="str">
        <f>IFERROR(VLOOKUP(BD205,INSTRUCTION!$D$2:$E$18,2,FALSE),"")</f>
        <v/>
      </c>
      <c r="BF205" s="15" t="str">
        <f t="shared" si="114"/>
        <v/>
      </c>
      <c r="BG205" s="15" t="str">
        <f>IFERROR(VLOOKUP($G205,TAB!$J:$BB,MATCH($BD205,TAB!$1:$1,0)-9,FALSE),"")</f>
        <v/>
      </c>
      <c r="BH205" s="15" t="str">
        <f>IF(BG205="AB",IFERROR(VLOOKUP($G205,TAB!$J:$BB,MATCH($BD205,TAB!$1:$1,0)-8,FALSE),""),"NA")</f>
        <v>NA</v>
      </c>
      <c r="BI205" s="15" t="str">
        <f>IFERROR(VLOOKUP($G205,TAB!$J:$BB,MATCH($BD205,TAB!$1:$1,0)-7,FALSE),"")</f>
        <v/>
      </c>
      <c r="BJ205" s="15" t="str">
        <f>IFERROR(VLOOKUP($G205,TAB!$J:$BB,MATCH($BD205,TAB!$1:$1,0)-6,FALSE),"")</f>
        <v/>
      </c>
      <c r="BK205" s="15" t="str">
        <f t="shared" si="115"/>
        <v/>
      </c>
      <c r="BL205" s="14" t="str">
        <f>IFERROR(VLOOKUP(BK205,INSTRUCTION!$I$1:$J$101,2),"")</f>
        <v/>
      </c>
      <c r="BM205" s="15" t="str">
        <f t="shared" si="102"/>
        <v/>
      </c>
      <c r="BN205" s="15" t="str">
        <f t="shared" si="116"/>
        <v/>
      </c>
      <c r="BO205" s="15" t="str">
        <f>IFERROR(SUMPRODUCT(LARGE((J205,S205,AC205,AM205,AW205,BG205),{1,2,3,4,5})),"")</f>
        <v/>
      </c>
      <c r="BP205" s="15" t="str">
        <f>IFERROR(SUMPRODUCT(LARGE((K205,U205,AE205,AO205,AY205,BI205),{1,2,3,4,5})),"")</f>
        <v/>
      </c>
      <c r="BQ205" s="15" t="str">
        <f>IF(BP205=0,"N.A.",IFERROR(SUMPRODUCT(LARGE((N205,W205,AG205,AQ205,BA205,BK205),{1,2,3,4,5})),""))</f>
        <v/>
      </c>
      <c r="BR205" s="15" t="str">
        <f t="shared" si="117"/>
        <v/>
      </c>
      <c r="BS205" s="15" t="str">
        <f t="shared" si="118"/>
        <v/>
      </c>
      <c r="BT205" s="15" t="str">
        <f t="shared" si="119"/>
        <v>N.A.</v>
      </c>
      <c r="BU205" s="15" t="str">
        <f t="shared" si="120"/>
        <v>N.A.</v>
      </c>
      <c r="BV205" s="15" t="str">
        <f t="shared" si="121"/>
        <v>N.A.</v>
      </c>
      <c r="BW205" s="34" t="str">
        <f t="shared" si="122"/>
        <v>N.A.</v>
      </c>
      <c r="BX205" s="15" t="str">
        <f t="shared" si="123"/>
        <v>N.A.</v>
      </c>
      <c r="BY205" s="15" t="str">
        <f t="shared" si="124"/>
        <v>N.A.</v>
      </c>
      <c r="BZ205" s="15" t="str">
        <f t="shared" si="127"/>
        <v>FAILED</v>
      </c>
      <c r="CA205" s="20" t="str">
        <f t="shared" si="125"/>
        <v/>
      </c>
      <c r="CB205" s="16">
        <f t="shared" si="126"/>
        <v>0</v>
      </c>
    </row>
    <row r="206" spans="1:80" x14ac:dyDescent="0.3">
      <c r="A206" s="49">
        <v>204</v>
      </c>
      <c r="B206" s="15">
        <f>TAB!A206</f>
        <v>0</v>
      </c>
      <c r="C206" s="15">
        <f>TAB!B206</f>
        <v>0</v>
      </c>
      <c r="D206" s="14" t="str">
        <f>IF(C206=0,"",TAB!C206)</f>
        <v/>
      </c>
      <c r="E206" s="14" t="str">
        <f>IF(C206=0,"",TAB!D206)</f>
        <v/>
      </c>
      <c r="F206" s="36" t="str">
        <f>IF(C206=0,"",TAB!E206)</f>
        <v/>
      </c>
      <c r="G206" s="14" t="str">
        <f>IF(C206=0,"",TAB!J206)</f>
        <v/>
      </c>
      <c r="H206" s="15" t="str">
        <f t="shared" si="103"/>
        <v/>
      </c>
      <c r="I206" s="15" t="str">
        <f t="shared" si="128"/>
        <v/>
      </c>
      <c r="J206" s="15" t="str">
        <f>IFERROR(VLOOKUP($G206,TAB!$J:$BB,2,FALSE),"")</f>
        <v/>
      </c>
      <c r="K206" s="15" t="str">
        <f>IF(J206="AB",IFERROR(VLOOKUP($G206,TAB!$J:$BB,3,FALSE),""),"NA")</f>
        <v>NA</v>
      </c>
      <c r="L206" s="15" t="str">
        <f>IFERROR(VLOOKUP($G206,TAB!$J:$BB,4,FALSE),"")</f>
        <v/>
      </c>
      <c r="M206" s="15" t="str">
        <f>IFERROR(VLOOKUP($G206,TAB!$J:$BB,5,FALSE),"")</f>
        <v/>
      </c>
      <c r="N206" s="15" t="str">
        <f t="shared" si="104"/>
        <v/>
      </c>
      <c r="O206" s="14" t="str">
        <f>IFERROR(VLOOKUP(N206,INSTRUCTION!$I$1:$J$101,2),"")</f>
        <v/>
      </c>
      <c r="P206" s="15" t="str">
        <f t="shared" si="97"/>
        <v/>
      </c>
      <c r="Q206" s="15" t="str">
        <f t="shared" si="105"/>
        <v/>
      </c>
      <c r="R206" s="15" t="str">
        <f t="shared" si="106"/>
        <v/>
      </c>
      <c r="S206" s="15" t="str">
        <f>IFERROR(VLOOKUP($G206,TAB!$J:$BB,6,FALSE),"")</f>
        <v/>
      </c>
      <c r="T206" s="15" t="str">
        <f>IF(S206="AB",IFERROR(VLOOKUP($G206,TAB!$J:$BB,7,FALSE),""),"NA")</f>
        <v>NA</v>
      </c>
      <c r="U206" s="15" t="str">
        <f>IFERROR(VLOOKUP($G206,TAB!$J:$BB,8,FALSE),"")</f>
        <v/>
      </c>
      <c r="V206" s="15" t="str">
        <f>IFERROR(VLOOKUP($G206,TAB!$J:$BB,9,FALSE),"")</f>
        <v/>
      </c>
      <c r="W206" s="15" t="str">
        <f t="shared" si="107"/>
        <v/>
      </c>
      <c r="X206" s="14" t="str">
        <f>IFERROR(VLOOKUP(W206,INSTRUCTION!$I$1:$J$101,2),"")</f>
        <v/>
      </c>
      <c r="Y206" s="15" t="str">
        <f t="shared" si="98"/>
        <v/>
      </c>
      <c r="Z206" s="14" t="str">
        <f>IF(C206=0,"",TAB!F206)</f>
        <v/>
      </c>
      <c r="AA206" s="15" t="str">
        <f>IFERROR(VLOOKUP(Z206,INSTRUCTION!$D$2:$E$18,2,FALSE),"")</f>
        <v/>
      </c>
      <c r="AB206" s="15" t="str">
        <f t="shared" si="108"/>
        <v/>
      </c>
      <c r="AC206" s="15" t="str">
        <f>IFERROR(VLOOKUP($G206,TAB!$J:$BB,MATCH($Z206,TAB!$1:$1,0)-9,FALSE),"")</f>
        <v/>
      </c>
      <c r="AD206" s="15" t="str">
        <f>IF(AC206="AB",IFERROR(VLOOKUP($G206,TAB!$J:$BB,MATCH($Z206,TAB!$1:$1,0)-8,FALSE),""),"NA")</f>
        <v>NA</v>
      </c>
      <c r="AE206" s="15" t="str">
        <f>IFERROR(VLOOKUP($G206,TAB!$J:$BB,MATCH($Z206,TAB!$1:$1,0)-7,FALSE),"")</f>
        <v/>
      </c>
      <c r="AF206" s="15" t="str">
        <f>IFERROR(VLOOKUP($G206,TAB!$J:$BB,MATCH($Z206,TAB!$1:$1,0)-6,FALSE),"")</f>
        <v/>
      </c>
      <c r="AG206" s="15" t="str">
        <f t="shared" si="109"/>
        <v/>
      </c>
      <c r="AH206" s="14" t="str">
        <f>IFERROR(VLOOKUP(AG206,INSTRUCTION!$I$1:$J$101,2),"")</f>
        <v/>
      </c>
      <c r="AI206" s="15" t="str">
        <f t="shared" si="99"/>
        <v/>
      </c>
      <c r="AJ206" s="15" t="str">
        <f>IF(C206=0,"",TAB!G206)</f>
        <v/>
      </c>
      <c r="AK206" s="15" t="str">
        <f>IFERROR(VLOOKUP(AJ206,INSTRUCTION!$D$2:$E$18,2,FALSE),"")</f>
        <v/>
      </c>
      <c r="AL206" s="15" t="str">
        <f t="shared" si="110"/>
        <v/>
      </c>
      <c r="AM206" s="15" t="str">
        <f>IFERROR(VLOOKUP($G206,TAB!$J:$BB,MATCH($AJ206,TAB!$1:$1,0)-9,FALSE),"")</f>
        <v/>
      </c>
      <c r="AN206" s="15" t="str">
        <f>IF(AM206="AB",IFERROR(VLOOKUP($G206,TAB!$J:$BB,MATCH($AJ206,TAB!$1:$1,0)-8,FALSE),""),"NA")</f>
        <v>NA</v>
      </c>
      <c r="AO206" s="15" t="str">
        <f>IFERROR(VLOOKUP($G206,TAB!$J:$BB,MATCH($AJ206,TAB!$1:$1,0)-7,FALSE),"")</f>
        <v/>
      </c>
      <c r="AP206" s="15" t="str">
        <f>IFERROR(VLOOKUP($G206,TAB!$J:$BB,MATCH($AJ206,TAB!$1:$1,0)-6,FALSE),"")</f>
        <v/>
      </c>
      <c r="AQ206" s="15" t="str">
        <f t="shared" si="111"/>
        <v/>
      </c>
      <c r="AR206" s="14" t="str">
        <f>IFERROR(VLOOKUP(AQ206,INSTRUCTION!$I$1:$J$101,2),"")</f>
        <v/>
      </c>
      <c r="AS206" s="15" t="str">
        <f t="shared" si="100"/>
        <v/>
      </c>
      <c r="AT206" s="15" t="str">
        <f>IF(C206=0,"",TAB!H206)</f>
        <v/>
      </c>
      <c r="AU206" s="15" t="str">
        <f>IFERROR(VLOOKUP(AT206,INSTRUCTION!$D$2:$E$18,2,FALSE),"")</f>
        <v/>
      </c>
      <c r="AV206" s="15" t="str">
        <f t="shared" si="112"/>
        <v/>
      </c>
      <c r="AW206" s="15" t="str">
        <f>IFERROR(VLOOKUP($G206,TAB!$J:$BB,MATCH($AT206,TAB!$1:$1,0)-9,FALSE),"")</f>
        <v/>
      </c>
      <c r="AX206" s="15" t="str">
        <f>IF(AW206="AB",IFERROR(VLOOKUP($G206,TAB!$J:$BB,MATCH($AT206,TAB!$1:$1,0)-8,FALSE),""),"NA")</f>
        <v>NA</v>
      </c>
      <c r="AY206" s="15" t="str">
        <f>IFERROR(VLOOKUP($G206,TAB!$J:$BB,MATCH($AT206,TAB!$1:$1,0)-7,FALSE),"")</f>
        <v/>
      </c>
      <c r="AZ206" s="15" t="str">
        <f>IFERROR(VLOOKUP($G206,TAB!$J:$BB,MATCH($AT206,TAB!$1:$1,0)-6,FALSE),"")</f>
        <v/>
      </c>
      <c r="BA206" s="15" t="str">
        <f t="shared" si="113"/>
        <v/>
      </c>
      <c r="BB206" s="14" t="str">
        <f>IFERROR(VLOOKUP(BA206,INSTRUCTION!$I$1:$J$101,2),"")</f>
        <v/>
      </c>
      <c r="BC206" s="15" t="str">
        <f t="shared" si="101"/>
        <v/>
      </c>
      <c r="BD206" s="15" t="str">
        <f>IF(C206=0,"",TAB!I206)</f>
        <v/>
      </c>
      <c r="BE206" s="15" t="str">
        <f>IFERROR(VLOOKUP(BD206,INSTRUCTION!$D$2:$E$18,2,FALSE),"")</f>
        <v/>
      </c>
      <c r="BF206" s="15" t="str">
        <f t="shared" si="114"/>
        <v/>
      </c>
      <c r="BG206" s="15" t="str">
        <f>IFERROR(VLOOKUP($G206,TAB!$J:$BB,MATCH($BD206,TAB!$1:$1,0)-9,FALSE),"")</f>
        <v/>
      </c>
      <c r="BH206" s="15" t="str">
        <f>IF(BG206="AB",IFERROR(VLOOKUP($G206,TAB!$J:$BB,MATCH($BD206,TAB!$1:$1,0)-8,FALSE),""),"NA")</f>
        <v>NA</v>
      </c>
      <c r="BI206" s="15" t="str">
        <f>IFERROR(VLOOKUP($G206,TAB!$J:$BB,MATCH($BD206,TAB!$1:$1,0)-7,FALSE),"")</f>
        <v/>
      </c>
      <c r="BJ206" s="15" t="str">
        <f>IFERROR(VLOOKUP($G206,TAB!$J:$BB,MATCH($BD206,TAB!$1:$1,0)-6,FALSE),"")</f>
        <v/>
      </c>
      <c r="BK206" s="15" t="str">
        <f t="shared" si="115"/>
        <v/>
      </c>
      <c r="BL206" s="14" t="str">
        <f>IFERROR(VLOOKUP(BK206,INSTRUCTION!$I$1:$J$101,2),"")</f>
        <v/>
      </c>
      <c r="BM206" s="15" t="str">
        <f t="shared" si="102"/>
        <v/>
      </c>
      <c r="BN206" s="15" t="str">
        <f t="shared" si="116"/>
        <v/>
      </c>
      <c r="BO206" s="15" t="str">
        <f>IFERROR(SUMPRODUCT(LARGE((J206,S206,AC206,AM206,AW206,BG206),{1,2,3,4,5})),"")</f>
        <v/>
      </c>
      <c r="BP206" s="15" t="str">
        <f>IFERROR(SUMPRODUCT(LARGE((K206,U206,AE206,AO206,AY206,BI206),{1,2,3,4,5})),"")</f>
        <v/>
      </c>
      <c r="BQ206" s="15" t="str">
        <f>IF(BP206=0,"N.A.",IFERROR(SUMPRODUCT(LARGE((N206,W206,AG206,AQ206,BA206,BK206),{1,2,3,4,5})),""))</f>
        <v/>
      </c>
      <c r="BR206" s="15" t="str">
        <f t="shared" si="117"/>
        <v/>
      </c>
      <c r="BS206" s="15" t="str">
        <f t="shared" si="118"/>
        <v/>
      </c>
      <c r="BT206" s="15" t="str">
        <f t="shared" si="119"/>
        <v>N.A.</v>
      </c>
      <c r="BU206" s="15" t="str">
        <f t="shared" si="120"/>
        <v>N.A.</v>
      </c>
      <c r="BV206" s="15" t="str">
        <f t="shared" si="121"/>
        <v>N.A.</v>
      </c>
      <c r="BW206" s="34" t="str">
        <f t="shared" si="122"/>
        <v>N.A.</v>
      </c>
      <c r="BX206" s="15" t="str">
        <f t="shared" si="123"/>
        <v>N.A.</v>
      </c>
      <c r="BY206" s="15" t="str">
        <f t="shared" si="124"/>
        <v>N.A.</v>
      </c>
      <c r="BZ206" s="15" t="str">
        <f t="shared" si="127"/>
        <v>FAILED</v>
      </c>
      <c r="CA206" s="20" t="str">
        <f t="shared" si="125"/>
        <v/>
      </c>
      <c r="CB206" s="16">
        <f t="shared" si="126"/>
        <v>0</v>
      </c>
    </row>
    <row r="207" spans="1:80" x14ac:dyDescent="0.3">
      <c r="A207" s="49">
        <v>205</v>
      </c>
      <c r="B207" s="15">
        <f>TAB!A207</f>
        <v>0</v>
      </c>
      <c r="C207" s="15">
        <f>TAB!B207</f>
        <v>0</v>
      </c>
      <c r="D207" s="14" t="str">
        <f>IF(C207=0,"",TAB!C207)</f>
        <v/>
      </c>
      <c r="E207" s="14" t="str">
        <f>IF(C207=0,"",TAB!D207)</f>
        <v/>
      </c>
      <c r="F207" s="36" t="str">
        <f>IF(C207=0,"",TAB!E207)</f>
        <v/>
      </c>
      <c r="G207" s="14" t="str">
        <f>IF(C207=0,"",TAB!J207)</f>
        <v/>
      </c>
      <c r="H207" s="15" t="str">
        <f t="shared" si="103"/>
        <v/>
      </c>
      <c r="I207" s="15" t="str">
        <f t="shared" si="128"/>
        <v/>
      </c>
      <c r="J207" s="15" t="str">
        <f>IFERROR(VLOOKUP($G207,TAB!$J:$BB,2,FALSE),"")</f>
        <v/>
      </c>
      <c r="K207" s="15" t="str">
        <f>IF(J207="AB",IFERROR(VLOOKUP($G207,TAB!$J:$BB,3,FALSE),""),"NA")</f>
        <v>NA</v>
      </c>
      <c r="L207" s="15" t="str">
        <f>IFERROR(VLOOKUP($G207,TAB!$J:$BB,4,FALSE),"")</f>
        <v/>
      </c>
      <c r="M207" s="15" t="str">
        <f>IFERROR(VLOOKUP($G207,TAB!$J:$BB,5,FALSE),"")</f>
        <v/>
      </c>
      <c r="N207" s="15" t="str">
        <f t="shared" si="104"/>
        <v/>
      </c>
      <c r="O207" s="14" t="str">
        <f>IFERROR(VLOOKUP(N207,INSTRUCTION!$I$1:$J$101,2),"")</f>
        <v/>
      </c>
      <c r="P207" s="15" t="str">
        <f t="shared" si="97"/>
        <v/>
      </c>
      <c r="Q207" s="15" t="str">
        <f t="shared" si="105"/>
        <v/>
      </c>
      <c r="R207" s="15" t="str">
        <f t="shared" si="106"/>
        <v/>
      </c>
      <c r="S207" s="15" t="str">
        <f>IFERROR(VLOOKUP($G207,TAB!$J:$BB,6,FALSE),"")</f>
        <v/>
      </c>
      <c r="T207" s="15" t="str">
        <f>IF(S207="AB",IFERROR(VLOOKUP($G207,TAB!$J:$BB,7,FALSE),""),"NA")</f>
        <v>NA</v>
      </c>
      <c r="U207" s="15" t="str">
        <f>IFERROR(VLOOKUP($G207,TAB!$J:$BB,8,FALSE),"")</f>
        <v/>
      </c>
      <c r="V207" s="15" t="str">
        <f>IFERROR(VLOOKUP($G207,TAB!$J:$BB,9,FALSE),"")</f>
        <v/>
      </c>
      <c r="W207" s="15" t="str">
        <f t="shared" si="107"/>
        <v/>
      </c>
      <c r="X207" s="14" t="str">
        <f>IFERROR(VLOOKUP(W207,INSTRUCTION!$I$1:$J$101,2),"")</f>
        <v/>
      </c>
      <c r="Y207" s="15" t="str">
        <f t="shared" si="98"/>
        <v/>
      </c>
      <c r="Z207" s="14" t="str">
        <f>IF(C207=0,"",TAB!F207)</f>
        <v/>
      </c>
      <c r="AA207" s="15" t="str">
        <f>IFERROR(VLOOKUP(Z207,INSTRUCTION!$D$2:$E$18,2,FALSE),"")</f>
        <v/>
      </c>
      <c r="AB207" s="15" t="str">
        <f t="shared" si="108"/>
        <v/>
      </c>
      <c r="AC207" s="15" t="str">
        <f>IFERROR(VLOOKUP($G207,TAB!$J:$BB,MATCH($Z207,TAB!$1:$1,0)-9,FALSE),"")</f>
        <v/>
      </c>
      <c r="AD207" s="15" t="str">
        <f>IF(AC207="AB",IFERROR(VLOOKUP($G207,TAB!$J:$BB,MATCH($Z207,TAB!$1:$1,0)-8,FALSE),""),"NA")</f>
        <v>NA</v>
      </c>
      <c r="AE207" s="15" t="str">
        <f>IFERROR(VLOOKUP($G207,TAB!$J:$BB,MATCH($Z207,TAB!$1:$1,0)-7,FALSE),"")</f>
        <v/>
      </c>
      <c r="AF207" s="15" t="str">
        <f>IFERROR(VLOOKUP($G207,TAB!$J:$BB,MATCH($Z207,TAB!$1:$1,0)-6,FALSE),"")</f>
        <v/>
      </c>
      <c r="AG207" s="15" t="str">
        <f t="shared" si="109"/>
        <v/>
      </c>
      <c r="AH207" s="14" t="str">
        <f>IFERROR(VLOOKUP(AG207,INSTRUCTION!$I$1:$J$101,2),"")</f>
        <v/>
      </c>
      <c r="AI207" s="15" t="str">
        <f t="shared" si="99"/>
        <v/>
      </c>
      <c r="AJ207" s="15" t="str">
        <f>IF(C207=0,"",TAB!G207)</f>
        <v/>
      </c>
      <c r="AK207" s="15" t="str">
        <f>IFERROR(VLOOKUP(AJ207,INSTRUCTION!$D$2:$E$18,2,FALSE),"")</f>
        <v/>
      </c>
      <c r="AL207" s="15" t="str">
        <f t="shared" si="110"/>
        <v/>
      </c>
      <c r="AM207" s="15" t="str">
        <f>IFERROR(VLOOKUP($G207,TAB!$J:$BB,MATCH($AJ207,TAB!$1:$1,0)-9,FALSE),"")</f>
        <v/>
      </c>
      <c r="AN207" s="15" t="str">
        <f>IF(AM207="AB",IFERROR(VLOOKUP($G207,TAB!$J:$BB,MATCH($AJ207,TAB!$1:$1,0)-8,FALSE),""),"NA")</f>
        <v>NA</v>
      </c>
      <c r="AO207" s="15" t="str">
        <f>IFERROR(VLOOKUP($G207,TAB!$J:$BB,MATCH($AJ207,TAB!$1:$1,0)-7,FALSE),"")</f>
        <v/>
      </c>
      <c r="AP207" s="15" t="str">
        <f>IFERROR(VLOOKUP($G207,TAB!$J:$BB,MATCH($AJ207,TAB!$1:$1,0)-6,FALSE),"")</f>
        <v/>
      </c>
      <c r="AQ207" s="15" t="str">
        <f t="shared" si="111"/>
        <v/>
      </c>
      <c r="AR207" s="14" t="str">
        <f>IFERROR(VLOOKUP(AQ207,INSTRUCTION!$I$1:$J$101,2),"")</f>
        <v/>
      </c>
      <c r="AS207" s="15" t="str">
        <f t="shared" si="100"/>
        <v/>
      </c>
      <c r="AT207" s="15" t="str">
        <f>IF(C207=0,"",TAB!H207)</f>
        <v/>
      </c>
      <c r="AU207" s="15" t="str">
        <f>IFERROR(VLOOKUP(AT207,INSTRUCTION!$D$2:$E$18,2,FALSE),"")</f>
        <v/>
      </c>
      <c r="AV207" s="15" t="str">
        <f t="shared" si="112"/>
        <v/>
      </c>
      <c r="AW207" s="15" t="str">
        <f>IFERROR(VLOOKUP($G207,TAB!$J:$BB,MATCH($AT207,TAB!$1:$1,0)-9,FALSE),"")</f>
        <v/>
      </c>
      <c r="AX207" s="15" t="str">
        <f>IF(AW207="AB",IFERROR(VLOOKUP($G207,TAB!$J:$BB,MATCH($AT207,TAB!$1:$1,0)-8,FALSE),""),"NA")</f>
        <v>NA</v>
      </c>
      <c r="AY207" s="15" t="str">
        <f>IFERROR(VLOOKUP($G207,TAB!$J:$BB,MATCH($AT207,TAB!$1:$1,0)-7,FALSE),"")</f>
        <v/>
      </c>
      <c r="AZ207" s="15" t="str">
        <f>IFERROR(VLOOKUP($G207,TAB!$J:$BB,MATCH($AT207,TAB!$1:$1,0)-6,FALSE),"")</f>
        <v/>
      </c>
      <c r="BA207" s="15" t="str">
        <f t="shared" si="113"/>
        <v/>
      </c>
      <c r="BB207" s="14" t="str">
        <f>IFERROR(VLOOKUP(BA207,INSTRUCTION!$I$1:$J$101,2),"")</f>
        <v/>
      </c>
      <c r="BC207" s="15" t="str">
        <f t="shared" si="101"/>
        <v/>
      </c>
      <c r="BD207" s="15" t="str">
        <f>IF(C207=0,"",TAB!I207)</f>
        <v/>
      </c>
      <c r="BE207" s="15" t="str">
        <f>IFERROR(VLOOKUP(BD207,INSTRUCTION!$D$2:$E$18,2,FALSE),"")</f>
        <v/>
      </c>
      <c r="BF207" s="15" t="str">
        <f t="shared" si="114"/>
        <v/>
      </c>
      <c r="BG207" s="15" t="str">
        <f>IFERROR(VLOOKUP($G207,TAB!$J:$BB,MATCH($BD207,TAB!$1:$1,0)-9,FALSE),"")</f>
        <v/>
      </c>
      <c r="BH207" s="15" t="str">
        <f>IF(BG207="AB",IFERROR(VLOOKUP($G207,TAB!$J:$BB,MATCH($BD207,TAB!$1:$1,0)-8,FALSE),""),"NA")</f>
        <v>NA</v>
      </c>
      <c r="BI207" s="15" t="str">
        <f>IFERROR(VLOOKUP($G207,TAB!$J:$BB,MATCH($BD207,TAB!$1:$1,0)-7,FALSE),"")</f>
        <v/>
      </c>
      <c r="BJ207" s="15" t="str">
        <f>IFERROR(VLOOKUP($G207,TAB!$J:$BB,MATCH($BD207,TAB!$1:$1,0)-6,FALSE),"")</f>
        <v/>
      </c>
      <c r="BK207" s="15" t="str">
        <f t="shared" si="115"/>
        <v/>
      </c>
      <c r="BL207" s="14" t="str">
        <f>IFERROR(VLOOKUP(BK207,INSTRUCTION!$I$1:$J$101,2),"")</f>
        <v/>
      </c>
      <c r="BM207" s="15" t="str">
        <f t="shared" si="102"/>
        <v/>
      </c>
      <c r="BN207" s="15" t="str">
        <f t="shared" si="116"/>
        <v/>
      </c>
      <c r="BO207" s="15" t="str">
        <f>IFERROR(SUMPRODUCT(LARGE((J207,S207,AC207,AM207,AW207,BG207),{1,2,3,4,5})),"")</f>
        <v/>
      </c>
      <c r="BP207" s="15" t="str">
        <f>IFERROR(SUMPRODUCT(LARGE((K207,U207,AE207,AO207,AY207,BI207),{1,2,3,4,5})),"")</f>
        <v/>
      </c>
      <c r="BQ207" s="15" t="str">
        <f>IF(BP207=0,"N.A.",IFERROR(SUMPRODUCT(LARGE((N207,W207,AG207,AQ207,BA207,BK207),{1,2,3,4,5})),""))</f>
        <v/>
      </c>
      <c r="BR207" s="15" t="str">
        <f t="shared" si="117"/>
        <v/>
      </c>
      <c r="BS207" s="15" t="str">
        <f t="shared" si="118"/>
        <v/>
      </c>
      <c r="BT207" s="15" t="str">
        <f t="shared" si="119"/>
        <v>N.A.</v>
      </c>
      <c r="BU207" s="15" t="str">
        <f t="shared" si="120"/>
        <v>N.A.</v>
      </c>
      <c r="BV207" s="15" t="str">
        <f t="shared" si="121"/>
        <v>N.A.</v>
      </c>
      <c r="BW207" s="34" t="str">
        <f t="shared" si="122"/>
        <v>N.A.</v>
      </c>
      <c r="BX207" s="15" t="str">
        <f t="shared" si="123"/>
        <v>N.A.</v>
      </c>
      <c r="BY207" s="15" t="str">
        <f t="shared" si="124"/>
        <v>N.A.</v>
      </c>
      <c r="BZ207" s="15" t="str">
        <f t="shared" si="127"/>
        <v>FAILED</v>
      </c>
      <c r="CA207" s="20" t="str">
        <f t="shared" si="125"/>
        <v/>
      </c>
      <c r="CB207" s="16">
        <f t="shared" si="126"/>
        <v>0</v>
      </c>
    </row>
    <row r="208" spans="1:80" x14ac:dyDescent="0.3">
      <c r="A208" s="49">
        <v>206</v>
      </c>
      <c r="B208" s="15">
        <f>TAB!A208</f>
        <v>0</v>
      </c>
      <c r="C208" s="15">
        <f>TAB!B208</f>
        <v>0</v>
      </c>
      <c r="D208" s="14" t="str">
        <f>IF(C208=0,"",TAB!C208)</f>
        <v/>
      </c>
      <c r="E208" s="14" t="str">
        <f>IF(C208=0,"",TAB!D208)</f>
        <v/>
      </c>
      <c r="F208" s="36" t="str">
        <f>IF(C208=0,"",TAB!E208)</f>
        <v/>
      </c>
      <c r="G208" s="14" t="str">
        <f>IF(C208=0,"",TAB!J208)</f>
        <v/>
      </c>
      <c r="H208" s="15" t="str">
        <f t="shared" si="103"/>
        <v/>
      </c>
      <c r="I208" s="15" t="str">
        <f t="shared" si="128"/>
        <v/>
      </c>
      <c r="J208" s="15" t="str">
        <f>IFERROR(VLOOKUP($G208,TAB!$J:$BB,2,FALSE),"")</f>
        <v/>
      </c>
      <c r="K208" s="15" t="str">
        <f>IF(J208="AB",IFERROR(VLOOKUP($G208,TAB!$J:$BB,3,FALSE),""),"NA")</f>
        <v>NA</v>
      </c>
      <c r="L208" s="15" t="str">
        <f>IFERROR(VLOOKUP($G208,TAB!$J:$BB,4,FALSE),"")</f>
        <v/>
      </c>
      <c r="M208" s="15" t="str">
        <f>IFERROR(VLOOKUP($G208,TAB!$J:$BB,5,FALSE),"")</f>
        <v/>
      </c>
      <c r="N208" s="15" t="str">
        <f t="shared" si="104"/>
        <v/>
      </c>
      <c r="O208" s="14" t="str">
        <f>IFERROR(VLOOKUP(N208,INSTRUCTION!$I$1:$J$101,2),"")</f>
        <v/>
      </c>
      <c r="P208" s="15" t="str">
        <f t="shared" si="97"/>
        <v/>
      </c>
      <c r="Q208" s="15" t="str">
        <f t="shared" si="105"/>
        <v/>
      </c>
      <c r="R208" s="15" t="str">
        <f t="shared" si="106"/>
        <v/>
      </c>
      <c r="S208" s="15" t="str">
        <f>IFERROR(VLOOKUP($G208,TAB!$J:$BB,6,FALSE),"")</f>
        <v/>
      </c>
      <c r="T208" s="15" t="str">
        <f>IF(S208="AB",IFERROR(VLOOKUP($G208,TAB!$J:$BB,7,FALSE),""),"NA")</f>
        <v>NA</v>
      </c>
      <c r="U208" s="15" t="str">
        <f>IFERROR(VLOOKUP($G208,TAB!$J:$BB,8,FALSE),"")</f>
        <v/>
      </c>
      <c r="V208" s="15" t="str">
        <f>IFERROR(VLOOKUP($G208,TAB!$J:$BB,9,FALSE),"")</f>
        <v/>
      </c>
      <c r="W208" s="15" t="str">
        <f t="shared" si="107"/>
        <v/>
      </c>
      <c r="X208" s="14" t="str">
        <f>IFERROR(VLOOKUP(W208,INSTRUCTION!$I$1:$J$101,2),"")</f>
        <v/>
      </c>
      <c r="Y208" s="15" t="str">
        <f t="shared" si="98"/>
        <v/>
      </c>
      <c r="Z208" s="14" t="str">
        <f>IF(C208=0,"",TAB!F208)</f>
        <v/>
      </c>
      <c r="AA208" s="15" t="str">
        <f>IFERROR(VLOOKUP(Z208,INSTRUCTION!$D$2:$E$18,2,FALSE),"")</f>
        <v/>
      </c>
      <c r="AB208" s="15" t="str">
        <f t="shared" si="108"/>
        <v/>
      </c>
      <c r="AC208" s="15" t="str">
        <f>IFERROR(VLOOKUP($G208,TAB!$J:$BB,MATCH($Z208,TAB!$1:$1,0)-9,FALSE),"")</f>
        <v/>
      </c>
      <c r="AD208" s="15" t="str">
        <f>IF(AC208="AB",IFERROR(VLOOKUP($G208,TAB!$J:$BB,MATCH($Z208,TAB!$1:$1,0)-8,FALSE),""),"NA")</f>
        <v>NA</v>
      </c>
      <c r="AE208" s="15" t="str">
        <f>IFERROR(VLOOKUP($G208,TAB!$J:$BB,MATCH($Z208,TAB!$1:$1,0)-7,FALSE),"")</f>
        <v/>
      </c>
      <c r="AF208" s="15" t="str">
        <f>IFERROR(VLOOKUP($G208,TAB!$J:$BB,MATCH($Z208,TAB!$1:$1,0)-6,FALSE),"")</f>
        <v/>
      </c>
      <c r="AG208" s="15" t="str">
        <f t="shared" si="109"/>
        <v/>
      </c>
      <c r="AH208" s="14" t="str">
        <f>IFERROR(VLOOKUP(AG208,INSTRUCTION!$I$1:$J$101,2),"")</f>
        <v/>
      </c>
      <c r="AI208" s="15" t="str">
        <f t="shared" si="99"/>
        <v/>
      </c>
      <c r="AJ208" s="15" t="str">
        <f>IF(C208=0,"",TAB!G208)</f>
        <v/>
      </c>
      <c r="AK208" s="15" t="str">
        <f>IFERROR(VLOOKUP(AJ208,INSTRUCTION!$D$2:$E$18,2,FALSE),"")</f>
        <v/>
      </c>
      <c r="AL208" s="15" t="str">
        <f t="shared" si="110"/>
        <v/>
      </c>
      <c r="AM208" s="15" t="str">
        <f>IFERROR(VLOOKUP($G208,TAB!$J:$BB,MATCH($AJ208,TAB!$1:$1,0)-9,FALSE),"")</f>
        <v/>
      </c>
      <c r="AN208" s="15" t="str">
        <f>IF(AM208="AB",IFERROR(VLOOKUP($G208,TAB!$J:$BB,MATCH($AJ208,TAB!$1:$1,0)-8,FALSE),""),"NA")</f>
        <v>NA</v>
      </c>
      <c r="AO208" s="15" t="str">
        <f>IFERROR(VLOOKUP($G208,TAB!$J:$BB,MATCH($AJ208,TAB!$1:$1,0)-7,FALSE),"")</f>
        <v/>
      </c>
      <c r="AP208" s="15" t="str">
        <f>IFERROR(VLOOKUP($G208,TAB!$J:$BB,MATCH($AJ208,TAB!$1:$1,0)-6,FALSE),"")</f>
        <v/>
      </c>
      <c r="AQ208" s="15" t="str">
        <f t="shared" si="111"/>
        <v/>
      </c>
      <c r="AR208" s="14" t="str">
        <f>IFERROR(VLOOKUP(AQ208,INSTRUCTION!$I$1:$J$101,2),"")</f>
        <v/>
      </c>
      <c r="AS208" s="15" t="str">
        <f t="shared" si="100"/>
        <v/>
      </c>
      <c r="AT208" s="15" t="str">
        <f>IF(C208=0,"",TAB!H208)</f>
        <v/>
      </c>
      <c r="AU208" s="15" t="str">
        <f>IFERROR(VLOOKUP(AT208,INSTRUCTION!$D$2:$E$18,2,FALSE),"")</f>
        <v/>
      </c>
      <c r="AV208" s="15" t="str">
        <f t="shared" si="112"/>
        <v/>
      </c>
      <c r="AW208" s="15" t="str">
        <f>IFERROR(VLOOKUP($G208,TAB!$J:$BB,MATCH($AT208,TAB!$1:$1,0)-9,FALSE),"")</f>
        <v/>
      </c>
      <c r="AX208" s="15" t="str">
        <f>IF(AW208="AB",IFERROR(VLOOKUP($G208,TAB!$J:$BB,MATCH($AT208,TAB!$1:$1,0)-8,FALSE),""),"NA")</f>
        <v>NA</v>
      </c>
      <c r="AY208" s="15" t="str">
        <f>IFERROR(VLOOKUP($G208,TAB!$J:$BB,MATCH($AT208,TAB!$1:$1,0)-7,FALSE),"")</f>
        <v/>
      </c>
      <c r="AZ208" s="15" t="str">
        <f>IFERROR(VLOOKUP($G208,TAB!$J:$BB,MATCH($AT208,TAB!$1:$1,0)-6,FALSE),"")</f>
        <v/>
      </c>
      <c r="BA208" s="15" t="str">
        <f t="shared" si="113"/>
        <v/>
      </c>
      <c r="BB208" s="14" t="str">
        <f>IFERROR(VLOOKUP(BA208,INSTRUCTION!$I$1:$J$101,2),"")</f>
        <v/>
      </c>
      <c r="BC208" s="15" t="str">
        <f t="shared" si="101"/>
        <v/>
      </c>
      <c r="BD208" s="15" t="str">
        <f>IF(C208=0,"",TAB!I208)</f>
        <v/>
      </c>
      <c r="BE208" s="15" t="str">
        <f>IFERROR(VLOOKUP(BD208,INSTRUCTION!$D$2:$E$18,2,FALSE),"")</f>
        <v/>
      </c>
      <c r="BF208" s="15" t="str">
        <f t="shared" si="114"/>
        <v/>
      </c>
      <c r="BG208" s="15" t="str">
        <f>IFERROR(VLOOKUP($G208,TAB!$J:$BB,MATCH($BD208,TAB!$1:$1,0)-9,FALSE),"")</f>
        <v/>
      </c>
      <c r="BH208" s="15" t="str">
        <f>IF(BG208="AB",IFERROR(VLOOKUP($G208,TAB!$J:$BB,MATCH($BD208,TAB!$1:$1,0)-8,FALSE),""),"NA")</f>
        <v>NA</v>
      </c>
      <c r="BI208" s="15" t="str">
        <f>IFERROR(VLOOKUP($G208,TAB!$J:$BB,MATCH($BD208,TAB!$1:$1,0)-7,FALSE),"")</f>
        <v/>
      </c>
      <c r="BJ208" s="15" t="str">
        <f>IFERROR(VLOOKUP($G208,TAB!$J:$BB,MATCH($BD208,TAB!$1:$1,0)-6,FALSE),"")</f>
        <v/>
      </c>
      <c r="BK208" s="15" t="str">
        <f t="shared" si="115"/>
        <v/>
      </c>
      <c r="BL208" s="14" t="str">
        <f>IFERROR(VLOOKUP(BK208,INSTRUCTION!$I$1:$J$101,2),"")</f>
        <v/>
      </c>
      <c r="BM208" s="15" t="str">
        <f t="shared" si="102"/>
        <v/>
      </c>
      <c r="BN208" s="15" t="str">
        <f t="shared" si="116"/>
        <v/>
      </c>
      <c r="BO208" s="15" t="str">
        <f>IFERROR(SUMPRODUCT(LARGE((J208,S208,AC208,AM208,AW208,BG208),{1,2,3,4,5})),"")</f>
        <v/>
      </c>
      <c r="BP208" s="15" t="str">
        <f>IFERROR(SUMPRODUCT(LARGE((K208,U208,AE208,AO208,AY208,BI208),{1,2,3,4,5})),"")</f>
        <v/>
      </c>
      <c r="BQ208" s="15" t="str">
        <f>IF(BP208=0,"N.A.",IFERROR(SUMPRODUCT(LARGE((N208,W208,AG208,AQ208,BA208,BK208),{1,2,3,4,5})),""))</f>
        <v/>
      </c>
      <c r="BR208" s="15" t="str">
        <f t="shared" si="117"/>
        <v/>
      </c>
      <c r="BS208" s="15" t="str">
        <f t="shared" si="118"/>
        <v/>
      </c>
      <c r="BT208" s="15" t="str">
        <f t="shared" si="119"/>
        <v>N.A.</v>
      </c>
      <c r="BU208" s="15" t="str">
        <f t="shared" si="120"/>
        <v>N.A.</v>
      </c>
      <c r="BV208" s="15" t="str">
        <f t="shared" si="121"/>
        <v>N.A.</v>
      </c>
      <c r="BW208" s="34" t="str">
        <f t="shared" si="122"/>
        <v>N.A.</v>
      </c>
      <c r="BX208" s="15" t="str">
        <f t="shared" si="123"/>
        <v>N.A.</v>
      </c>
      <c r="BY208" s="15" t="str">
        <f t="shared" si="124"/>
        <v>N.A.</v>
      </c>
      <c r="BZ208" s="15" t="str">
        <f t="shared" si="127"/>
        <v>FAILED</v>
      </c>
      <c r="CA208" s="20" t="str">
        <f t="shared" si="125"/>
        <v/>
      </c>
      <c r="CB208" s="16">
        <f t="shared" si="126"/>
        <v>0</v>
      </c>
    </row>
    <row r="209" spans="1:80" x14ac:dyDescent="0.3">
      <c r="A209" s="49">
        <v>207</v>
      </c>
      <c r="B209" s="15">
        <f>TAB!A209</f>
        <v>0</v>
      </c>
      <c r="C209" s="15">
        <f>TAB!B209</f>
        <v>0</v>
      </c>
      <c r="D209" s="14" t="str">
        <f>IF(C209=0,"",TAB!C209)</f>
        <v/>
      </c>
      <c r="E209" s="14" t="str">
        <f>IF(C209=0,"",TAB!D209)</f>
        <v/>
      </c>
      <c r="F209" s="36" t="str">
        <f>IF(C209=0,"",TAB!E209)</f>
        <v/>
      </c>
      <c r="G209" s="14" t="str">
        <f>IF(C209=0,"",TAB!J209)</f>
        <v/>
      </c>
      <c r="H209" s="15" t="str">
        <f t="shared" si="103"/>
        <v/>
      </c>
      <c r="I209" s="15" t="str">
        <f t="shared" si="128"/>
        <v/>
      </c>
      <c r="J209" s="15" t="str">
        <f>IFERROR(VLOOKUP($G209,TAB!$J:$BB,2,FALSE),"")</f>
        <v/>
      </c>
      <c r="K209" s="15" t="str">
        <f>IF(J209="AB",IFERROR(VLOOKUP($G209,TAB!$J:$BB,3,FALSE),""),"NA")</f>
        <v>NA</v>
      </c>
      <c r="L209" s="15" t="str">
        <f>IFERROR(VLOOKUP($G209,TAB!$J:$BB,4,FALSE),"")</f>
        <v/>
      </c>
      <c r="M209" s="15" t="str">
        <f>IFERROR(VLOOKUP($G209,TAB!$J:$BB,5,FALSE),"")</f>
        <v/>
      </c>
      <c r="N209" s="15" t="str">
        <f t="shared" si="104"/>
        <v/>
      </c>
      <c r="O209" s="14" t="str">
        <f>IFERROR(VLOOKUP(N209,INSTRUCTION!$I$1:$J$101,2),"")</f>
        <v/>
      </c>
      <c r="P209" s="15" t="str">
        <f t="shared" si="97"/>
        <v/>
      </c>
      <c r="Q209" s="15" t="str">
        <f t="shared" si="105"/>
        <v/>
      </c>
      <c r="R209" s="15" t="str">
        <f t="shared" si="106"/>
        <v/>
      </c>
      <c r="S209" s="15" t="str">
        <f>IFERROR(VLOOKUP($G209,TAB!$J:$BB,6,FALSE),"")</f>
        <v/>
      </c>
      <c r="T209" s="15" t="str">
        <f>IF(S209="AB",IFERROR(VLOOKUP($G209,TAB!$J:$BB,7,FALSE),""),"NA")</f>
        <v>NA</v>
      </c>
      <c r="U209" s="15" t="str">
        <f>IFERROR(VLOOKUP($G209,TAB!$J:$BB,8,FALSE),"")</f>
        <v/>
      </c>
      <c r="V209" s="15" t="str">
        <f>IFERROR(VLOOKUP($G209,TAB!$J:$BB,9,FALSE),"")</f>
        <v/>
      </c>
      <c r="W209" s="15" t="str">
        <f t="shared" si="107"/>
        <v/>
      </c>
      <c r="X209" s="14" t="str">
        <f>IFERROR(VLOOKUP(W209,INSTRUCTION!$I$1:$J$101,2),"")</f>
        <v/>
      </c>
      <c r="Y209" s="15" t="str">
        <f t="shared" si="98"/>
        <v/>
      </c>
      <c r="Z209" s="14" t="str">
        <f>IF(C209=0,"",TAB!F209)</f>
        <v/>
      </c>
      <c r="AA209" s="15" t="str">
        <f>IFERROR(VLOOKUP(Z209,INSTRUCTION!$D$2:$E$18,2,FALSE),"")</f>
        <v/>
      </c>
      <c r="AB209" s="15" t="str">
        <f t="shared" si="108"/>
        <v/>
      </c>
      <c r="AC209" s="15" t="str">
        <f>IFERROR(VLOOKUP($G209,TAB!$J:$BB,MATCH($Z209,TAB!$1:$1,0)-9,FALSE),"")</f>
        <v/>
      </c>
      <c r="AD209" s="15" t="str">
        <f>IF(AC209="AB",IFERROR(VLOOKUP($G209,TAB!$J:$BB,MATCH($Z209,TAB!$1:$1,0)-8,FALSE),""),"NA")</f>
        <v>NA</v>
      </c>
      <c r="AE209" s="15" t="str">
        <f>IFERROR(VLOOKUP($G209,TAB!$J:$BB,MATCH($Z209,TAB!$1:$1,0)-7,FALSE),"")</f>
        <v/>
      </c>
      <c r="AF209" s="15" t="str">
        <f>IFERROR(VLOOKUP($G209,TAB!$J:$BB,MATCH($Z209,TAB!$1:$1,0)-6,FALSE),"")</f>
        <v/>
      </c>
      <c r="AG209" s="15" t="str">
        <f t="shared" si="109"/>
        <v/>
      </c>
      <c r="AH209" s="14" t="str">
        <f>IFERROR(VLOOKUP(AG209,INSTRUCTION!$I$1:$J$101,2),"")</f>
        <v/>
      </c>
      <c r="AI209" s="15" t="str">
        <f t="shared" si="99"/>
        <v/>
      </c>
      <c r="AJ209" s="15" t="str">
        <f>IF(C209=0,"",TAB!G209)</f>
        <v/>
      </c>
      <c r="AK209" s="15" t="str">
        <f>IFERROR(VLOOKUP(AJ209,INSTRUCTION!$D$2:$E$18,2,FALSE),"")</f>
        <v/>
      </c>
      <c r="AL209" s="15" t="str">
        <f t="shared" si="110"/>
        <v/>
      </c>
      <c r="AM209" s="15" t="str">
        <f>IFERROR(VLOOKUP($G209,TAB!$J:$BB,MATCH($AJ209,TAB!$1:$1,0)-9,FALSE),"")</f>
        <v/>
      </c>
      <c r="AN209" s="15" t="str">
        <f>IF(AM209="AB",IFERROR(VLOOKUP($G209,TAB!$J:$BB,MATCH($AJ209,TAB!$1:$1,0)-8,FALSE),""),"NA")</f>
        <v>NA</v>
      </c>
      <c r="AO209" s="15" t="str">
        <f>IFERROR(VLOOKUP($G209,TAB!$J:$BB,MATCH($AJ209,TAB!$1:$1,0)-7,FALSE),"")</f>
        <v/>
      </c>
      <c r="AP209" s="15" t="str">
        <f>IFERROR(VLOOKUP($G209,TAB!$J:$BB,MATCH($AJ209,TAB!$1:$1,0)-6,FALSE),"")</f>
        <v/>
      </c>
      <c r="AQ209" s="15" t="str">
        <f t="shared" si="111"/>
        <v/>
      </c>
      <c r="AR209" s="14" t="str">
        <f>IFERROR(VLOOKUP(AQ209,INSTRUCTION!$I$1:$J$101,2),"")</f>
        <v/>
      </c>
      <c r="AS209" s="15" t="str">
        <f t="shared" si="100"/>
        <v/>
      </c>
      <c r="AT209" s="15" t="str">
        <f>IF(C209=0,"",TAB!H209)</f>
        <v/>
      </c>
      <c r="AU209" s="15" t="str">
        <f>IFERROR(VLOOKUP(AT209,INSTRUCTION!$D$2:$E$18,2,FALSE),"")</f>
        <v/>
      </c>
      <c r="AV209" s="15" t="str">
        <f t="shared" si="112"/>
        <v/>
      </c>
      <c r="AW209" s="15" t="str">
        <f>IFERROR(VLOOKUP($G209,TAB!$J:$BB,MATCH($AT209,TAB!$1:$1,0)-9,FALSE),"")</f>
        <v/>
      </c>
      <c r="AX209" s="15" t="str">
        <f>IF(AW209="AB",IFERROR(VLOOKUP($G209,TAB!$J:$BB,MATCH($AT209,TAB!$1:$1,0)-8,FALSE),""),"NA")</f>
        <v>NA</v>
      </c>
      <c r="AY209" s="15" t="str">
        <f>IFERROR(VLOOKUP($G209,TAB!$J:$BB,MATCH($AT209,TAB!$1:$1,0)-7,FALSE),"")</f>
        <v/>
      </c>
      <c r="AZ209" s="15" t="str">
        <f>IFERROR(VLOOKUP($G209,TAB!$J:$BB,MATCH($AT209,TAB!$1:$1,0)-6,FALSE),"")</f>
        <v/>
      </c>
      <c r="BA209" s="15" t="str">
        <f t="shared" si="113"/>
        <v/>
      </c>
      <c r="BB209" s="14" t="str">
        <f>IFERROR(VLOOKUP(BA209,INSTRUCTION!$I$1:$J$101,2),"")</f>
        <v/>
      </c>
      <c r="BC209" s="15" t="str">
        <f t="shared" si="101"/>
        <v/>
      </c>
      <c r="BD209" s="15" t="str">
        <f>IF(C209=0,"",TAB!I209)</f>
        <v/>
      </c>
      <c r="BE209" s="15" t="str">
        <f>IFERROR(VLOOKUP(BD209,INSTRUCTION!$D$2:$E$18,2,FALSE),"")</f>
        <v/>
      </c>
      <c r="BF209" s="15" t="str">
        <f t="shared" si="114"/>
        <v/>
      </c>
      <c r="BG209" s="15" t="str">
        <f>IFERROR(VLOOKUP($G209,TAB!$J:$BB,MATCH($BD209,TAB!$1:$1,0)-9,FALSE),"")</f>
        <v/>
      </c>
      <c r="BH209" s="15" t="str">
        <f>IF(BG209="AB",IFERROR(VLOOKUP($G209,TAB!$J:$BB,MATCH($BD209,TAB!$1:$1,0)-8,FALSE),""),"NA")</f>
        <v>NA</v>
      </c>
      <c r="BI209" s="15" t="str">
        <f>IFERROR(VLOOKUP($G209,TAB!$J:$BB,MATCH($BD209,TAB!$1:$1,0)-7,FALSE),"")</f>
        <v/>
      </c>
      <c r="BJ209" s="15" t="str">
        <f>IFERROR(VLOOKUP($G209,TAB!$J:$BB,MATCH($BD209,TAB!$1:$1,0)-6,FALSE),"")</f>
        <v/>
      </c>
      <c r="BK209" s="15" t="str">
        <f t="shared" si="115"/>
        <v/>
      </c>
      <c r="BL209" s="14" t="str">
        <f>IFERROR(VLOOKUP(BK209,INSTRUCTION!$I$1:$J$101,2),"")</f>
        <v/>
      </c>
      <c r="BM209" s="15" t="str">
        <f t="shared" si="102"/>
        <v/>
      </c>
      <c r="BN209" s="15" t="str">
        <f t="shared" si="116"/>
        <v/>
      </c>
      <c r="BO209" s="15" t="str">
        <f>IFERROR(SUMPRODUCT(LARGE((J209,S209,AC209,AM209,AW209,BG209),{1,2,3,4,5})),"")</f>
        <v/>
      </c>
      <c r="BP209" s="15" t="str">
        <f>IFERROR(SUMPRODUCT(LARGE((K209,U209,AE209,AO209,AY209,BI209),{1,2,3,4,5})),"")</f>
        <v/>
      </c>
      <c r="BQ209" s="15" t="str">
        <f>IF(BP209=0,"N.A.",IFERROR(SUMPRODUCT(LARGE((N209,W209,AG209,AQ209,BA209,BK209),{1,2,3,4,5})),""))</f>
        <v/>
      </c>
      <c r="BR209" s="15" t="str">
        <f t="shared" si="117"/>
        <v/>
      </c>
      <c r="BS209" s="15" t="str">
        <f t="shared" si="118"/>
        <v/>
      </c>
      <c r="BT209" s="15" t="str">
        <f t="shared" si="119"/>
        <v>N.A.</v>
      </c>
      <c r="BU209" s="15" t="str">
        <f t="shared" si="120"/>
        <v>N.A.</v>
      </c>
      <c r="BV209" s="15" t="str">
        <f t="shared" si="121"/>
        <v>N.A.</v>
      </c>
      <c r="BW209" s="34" t="str">
        <f t="shared" si="122"/>
        <v>N.A.</v>
      </c>
      <c r="BX209" s="15" t="str">
        <f t="shared" si="123"/>
        <v>N.A.</v>
      </c>
      <c r="BY209" s="15" t="str">
        <f t="shared" si="124"/>
        <v>N.A.</v>
      </c>
      <c r="BZ209" s="15" t="str">
        <f t="shared" si="127"/>
        <v>FAILED</v>
      </c>
      <c r="CA209" s="20" t="str">
        <f t="shared" si="125"/>
        <v/>
      </c>
      <c r="CB209" s="16">
        <f t="shared" si="126"/>
        <v>0</v>
      </c>
    </row>
    <row r="210" spans="1:80" x14ac:dyDescent="0.3">
      <c r="A210" s="49">
        <v>208</v>
      </c>
      <c r="B210" s="15">
        <f>TAB!A210</f>
        <v>0</v>
      </c>
      <c r="C210" s="15">
        <f>TAB!B210</f>
        <v>0</v>
      </c>
      <c r="D210" s="14" t="str">
        <f>IF(C210=0,"",TAB!C210)</f>
        <v/>
      </c>
      <c r="E210" s="14" t="str">
        <f>IF(C210=0,"",TAB!D210)</f>
        <v/>
      </c>
      <c r="F210" s="36" t="str">
        <f>IF(C210=0,"",TAB!E210)</f>
        <v/>
      </c>
      <c r="G210" s="14" t="str">
        <f>IF(C210=0,"",TAB!J210)</f>
        <v/>
      </c>
      <c r="H210" s="15" t="str">
        <f t="shared" si="103"/>
        <v/>
      </c>
      <c r="I210" s="15" t="str">
        <f t="shared" si="128"/>
        <v/>
      </c>
      <c r="J210" s="15" t="str">
        <f>IFERROR(VLOOKUP($G210,TAB!$J:$BB,2,FALSE),"")</f>
        <v/>
      </c>
      <c r="K210" s="15" t="str">
        <f>IF(J210="AB",IFERROR(VLOOKUP($G210,TAB!$J:$BB,3,FALSE),""),"NA")</f>
        <v>NA</v>
      </c>
      <c r="L210" s="15" t="str">
        <f>IFERROR(VLOOKUP($G210,TAB!$J:$BB,4,FALSE),"")</f>
        <v/>
      </c>
      <c r="M210" s="15" t="str">
        <f>IFERROR(VLOOKUP($G210,TAB!$J:$BB,5,FALSE),"")</f>
        <v/>
      </c>
      <c r="N210" s="15" t="str">
        <f t="shared" si="104"/>
        <v/>
      </c>
      <c r="O210" s="14" t="str">
        <f>IFERROR(VLOOKUP(N210,INSTRUCTION!$I$1:$J$101,2),"")</f>
        <v/>
      </c>
      <c r="P210" s="15" t="str">
        <f t="shared" si="97"/>
        <v/>
      </c>
      <c r="Q210" s="15" t="str">
        <f t="shared" si="105"/>
        <v/>
      </c>
      <c r="R210" s="15" t="str">
        <f t="shared" si="106"/>
        <v/>
      </c>
      <c r="S210" s="15" t="str">
        <f>IFERROR(VLOOKUP($G210,TAB!$J:$BB,6,FALSE),"")</f>
        <v/>
      </c>
      <c r="T210" s="15" t="str">
        <f>IF(S210="AB",IFERROR(VLOOKUP($G210,TAB!$J:$BB,7,FALSE),""),"NA")</f>
        <v>NA</v>
      </c>
      <c r="U210" s="15" t="str">
        <f>IFERROR(VLOOKUP($G210,TAB!$J:$BB,8,FALSE),"")</f>
        <v/>
      </c>
      <c r="V210" s="15" t="str">
        <f>IFERROR(VLOOKUP($G210,TAB!$J:$BB,9,FALSE),"")</f>
        <v/>
      </c>
      <c r="W210" s="15" t="str">
        <f t="shared" si="107"/>
        <v/>
      </c>
      <c r="X210" s="14" t="str">
        <f>IFERROR(VLOOKUP(W210,INSTRUCTION!$I$1:$J$101,2),"")</f>
        <v/>
      </c>
      <c r="Y210" s="15" t="str">
        <f t="shared" si="98"/>
        <v/>
      </c>
      <c r="Z210" s="14" t="str">
        <f>IF(C210=0,"",TAB!F210)</f>
        <v/>
      </c>
      <c r="AA210" s="15" t="str">
        <f>IFERROR(VLOOKUP(Z210,INSTRUCTION!$D$2:$E$18,2,FALSE),"")</f>
        <v/>
      </c>
      <c r="AB210" s="15" t="str">
        <f t="shared" si="108"/>
        <v/>
      </c>
      <c r="AC210" s="15" t="str">
        <f>IFERROR(VLOOKUP($G210,TAB!$J:$BB,MATCH($Z210,TAB!$1:$1,0)-9,FALSE),"")</f>
        <v/>
      </c>
      <c r="AD210" s="15" t="str">
        <f>IF(AC210="AB",IFERROR(VLOOKUP($G210,TAB!$J:$BB,MATCH($Z210,TAB!$1:$1,0)-8,FALSE),""),"NA")</f>
        <v>NA</v>
      </c>
      <c r="AE210" s="15" t="str">
        <f>IFERROR(VLOOKUP($G210,TAB!$J:$BB,MATCH($Z210,TAB!$1:$1,0)-7,FALSE),"")</f>
        <v/>
      </c>
      <c r="AF210" s="15" t="str">
        <f>IFERROR(VLOOKUP($G210,TAB!$J:$BB,MATCH($Z210,TAB!$1:$1,0)-6,FALSE),"")</f>
        <v/>
      </c>
      <c r="AG210" s="15" t="str">
        <f t="shared" si="109"/>
        <v/>
      </c>
      <c r="AH210" s="14" t="str">
        <f>IFERROR(VLOOKUP(AG210,INSTRUCTION!$I$1:$J$101,2),"")</f>
        <v/>
      </c>
      <c r="AI210" s="15" t="str">
        <f t="shared" si="99"/>
        <v/>
      </c>
      <c r="AJ210" s="15" t="str">
        <f>IF(C210=0,"",TAB!G210)</f>
        <v/>
      </c>
      <c r="AK210" s="15" t="str">
        <f>IFERROR(VLOOKUP(AJ210,INSTRUCTION!$D$2:$E$18,2,FALSE),"")</f>
        <v/>
      </c>
      <c r="AL210" s="15" t="str">
        <f t="shared" si="110"/>
        <v/>
      </c>
      <c r="AM210" s="15" t="str">
        <f>IFERROR(VLOOKUP($G210,TAB!$J:$BB,MATCH($AJ210,TAB!$1:$1,0)-9,FALSE),"")</f>
        <v/>
      </c>
      <c r="AN210" s="15" t="str">
        <f>IF(AM210="AB",IFERROR(VLOOKUP($G210,TAB!$J:$BB,MATCH($AJ210,TAB!$1:$1,0)-8,FALSE),""),"NA")</f>
        <v>NA</v>
      </c>
      <c r="AO210" s="15" t="str">
        <f>IFERROR(VLOOKUP($G210,TAB!$J:$BB,MATCH($AJ210,TAB!$1:$1,0)-7,FALSE),"")</f>
        <v/>
      </c>
      <c r="AP210" s="15" t="str">
        <f>IFERROR(VLOOKUP($G210,TAB!$J:$BB,MATCH($AJ210,TAB!$1:$1,0)-6,FALSE),"")</f>
        <v/>
      </c>
      <c r="AQ210" s="15" t="str">
        <f t="shared" si="111"/>
        <v/>
      </c>
      <c r="AR210" s="14" t="str">
        <f>IFERROR(VLOOKUP(AQ210,INSTRUCTION!$I$1:$J$101,2),"")</f>
        <v/>
      </c>
      <c r="AS210" s="15" t="str">
        <f t="shared" si="100"/>
        <v/>
      </c>
      <c r="AT210" s="15" t="str">
        <f>IF(C210=0,"",TAB!H210)</f>
        <v/>
      </c>
      <c r="AU210" s="15" t="str">
        <f>IFERROR(VLOOKUP(AT210,INSTRUCTION!$D$2:$E$18,2,FALSE),"")</f>
        <v/>
      </c>
      <c r="AV210" s="15" t="str">
        <f t="shared" si="112"/>
        <v/>
      </c>
      <c r="AW210" s="15" t="str">
        <f>IFERROR(VLOOKUP($G210,TAB!$J:$BB,MATCH($AT210,TAB!$1:$1,0)-9,FALSE),"")</f>
        <v/>
      </c>
      <c r="AX210" s="15" t="str">
        <f>IF(AW210="AB",IFERROR(VLOOKUP($G210,TAB!$J:$BB,MATCH($AT210,TAB!$1:$1,0)-8,FALSE),""),"NA")</f>
        <v>NA</v>
      </c>
      <c r="AY210" s="15" t="str">
        <f>IFERROR(VLOOKUP($G210,TAB!$J:$BB,MATCH($AT210,TAB!$1:$1,0)-7,FALSE),"")</f>
        <v/>
      </c>
      <c r="AZ210" s="15" t="str">
        <f>IFERROR(VLOOKUP($G210,TAB!$J:$BB,MATCH($AT210,TAB!$1:$1,0)-6,FALSE),"")</f>
        <v/>
      </c>
      <c r="BA210" s="15" t="str">
        <f t="shared" si="113"/>
        <v/>
      </c>
      <c r="BB210" s="14" t="str">
        <f>IFERROR(VLOOKUP(BA210,INSTRUCTION!$I$1:$J$101,2),"")</f>
        <v/>
      </c>
      <c r="BC210" s="15" t="str">
        <f t="shared" si="101"/>
        <v/>
      </c>
      <c r="BD210" s="15" t="str">
        <f>IF(C210=0,"",TAB!I210)</f>
        <v/>
      </c>
      <c r="BE210" s="15" t="str">
        <f>IFERROR(VLOOKUP(BD210,INSTRUCTION!$D$2:$E$18,2,FALSE),"")</f>
        <v/>
      </c>
      <c r="BF210" s="15" t="str">
        <f t="shared" si="114"/>
        <v/>
      </c>
      <c r="BG210" s="15" t="str">
        <f>IFERROR(VLOOKUP($G210,TAB!$J:$BB,MATCH($BD210,TAB!$1:$1,0)-9,FALSE),"")</f>
        <v/>
      </c>
      <c r="BH210" s="15" t="str">
        <f>IF(BG210="AB",IFERROR(VLOOKUP($G210,TAB!$J:$BB,MATCH($BD210,TAB!$1:$1,0)-8,FALSE),""),"NA")</f>
        <v>NA</v>
      </c>
      <c r="BI210" s="15" t="str">
        <f>IFERROR(VLOOKUP($G210,TAB!$J:$BB,MATCH($BD210,TAB!$1:$1,0)-7,FALSE),"")</f>
        <v/>
      </c>
      <c r="BJ210" s="15" t="str">
        <f>IFERROR(VLOOKUP($G210,TAB!$J:$BB,MATCH($BD210,TAB!$1:$1,0)-6,FALSE),"")</f>
        <v/>
      </c>
      <c r="BK210" s="15" t="str">
        <f t="shared" si="115"/>
        <v/>
      </c>
      <c r="BL210" s="14" t="str">
        <f>IFERROR(VLOOKUP(BK210,INSTRUCTION!$I$1:$J$101,2),"")</f>
        <v/>
      </c>
      <c r="BM210" s="15" t="str">
        <f t="shared" si="102"/>
        <v/>
      </c>
      <c r="BN210" s="15" t="str">
        <f t="shared" si="116"/>
        <v/>
      </c>
      <c r="BO210" s="15" t="str">
        <f>IFERROR(SUMPRODUCT(LARGE((J210,S210,AC210,AM210,AW210,BG210),{1,2,3,4,5})),"")</f>
        <v/>
      </c>
      <c r="BP210" s="15" t="str">
        <f>IFERROR(SUMPRODUCT(LARGE((K210,U210,AE210,AO210,AY210,BI210),{1,2,3,4,5})),"")</f>
        <v/>
      </c>
      <c r="BQ210" s="15" t="str">
        <f>IF(BP210=0,"N.A.",IFERROR(SUMPRODUCT(LARGE((N210,W210,AG210,AQ210,BA210,BK210),{1,2,3,4,5})),""))</f>
        <v/>
      </c>
      <c r="BR210" s="15" t="str">
        <f t="shared" si="117"/>
        <v/>
      </c>
      <c r="BS210" s="15" t="str">
        <f t="shared" si="118"/>
        <v/>
      </c>
      <c r="BT210" s="15" t="str">
        <f t="shared" si="119"/>
        <v>N.A.</v>
      </c>
      <c r="BU210" s="15" t="str">
        <f t="shared" si="120"/>
        <v>N.A.</v>
      </c>
      <c r="BV210" s="15" t="str">
        <f t="shared" si="121"/>
        <v>N.A.</v>
      </c>
      <c r="BW210" s="34" t="str">
        <f t="shared" si="122"/>
        <v>N.A.</v>
      </c>
      <c r="BX210" s="15" t="str">
        <f t="shared" si="123"/>
        <v>N.A.</v>
      </c>
      <c r="BY210" s="15" t="str">
        <f t="shared" si="124"/>
        <v>N.A.</v>
      </c>
      <c r="BZ210" s="15" t="str">
        <f t="shared" si="127"/>
        <v>FAILED</v>
      </c>
      <c r="CA210" s="20" t="str">
        <f t="shared" si="125"/>
        <v/>
      </c>
      <c r="CB210" s="16">
        <f t="shared" si="126"/>
        <v>0</v>
      </c>
    </row>
    <row r="211" spans="1:80" x14ac:dyDescent="0.3">
      <c r="A211" s="49">
        <v>209</v>
      </c>
      <c r="B211" s="15">
        <f>TAB!A211</f>
        <v>0</v>
      </c>
      <c r="C211" s="15">
        <f>TAB!B211</f>
        <v>0</v>
      </c>
      <c r="D211" s="14" t="str">
        <f>IF(C211=0,"",TAB!C211)</f>
        <v/>
      </c>
      <c r="E211" s="14" t="str">
        <f>IF(C211=0,"",TAB!D211)</f>
        <v/>
      </c>
      <c r="F211" s="36" t="str">
        <f>IF(C211=0,"",TAB!E211)</f>
        <v/>
      </c>
      <c r="G211" s="14" t="str">
        <f>IF(C211=0,"",TAB!J211)</f>
        <v/>
      </c>
      <c r="H211" s="15" t="str">
        <f t="shared" si="103"/>
        <v/>
      </c>
      <c r="I211" s="15" t="str">
        <f t="shared" si="128"/>
        <v/>
      </c>
      <c r="J211" s="15" t="str">
        <f>IFERROR(VLOOKUP($G211,TAB!$J:$BB,2,FALSE),"")</f>
        <v/>
      </c>
      <c r="K211" s="15" t="str">
        <f>IF(J211="AB",IFERROR(VLOOKUP($G211,TAB!$J:$BB,3,FALSE),""),"NA")</f>
        <v>NA</v>
      </c>
      <c r="L211" s="15" t="str">
        <f>IFERROR(VLOOKUP($G211,TAB!$J:$BB,4,FALSE),"")</f>
        <v/>
      </c>
      <c r="M211" s="15" t="str">
        <f>IFERROR(VLOOKUP($G211,TAB!$J:$BB,5,FALSE),"")</f>
        <v/>
      </c>
      <c r="N211" s="15" t="str">
        <f t="shared" si="104"/>
        <v/>
      </c>
      <c r="O211" s="14" t="str">
        <f>IFERROR(VLOOKUP(N211,INSTRUCTION!$I$1:$J$101,2),"")</f>
        <v/>
      </c>
      <c r="P211" s="15" t="str">
        <f t="shared" si="97"/>
        <v/>
      </c>
      <c r="Q211" s="15" t="str">
        <f t="shared" si="105"/>
        <v/>
      </c>
      <c r="R211" s="15" t="str">
        <f t="shared" si="106"/>
        <v/>
      </c>
      <c r="S211" s="15" t="str">
        <f>IFERROR(VLOOKUP($G211,TAB!$J:$BB,6,FALSE),"")</f>
        <v/>
      </c>
      <c r="T211" s="15" t="str">
        <f>IF(S211="AB",IFERROR(VLOOKUP($G211,TAB!$J:$BB,7,FALSE),""),"NA")</f>
        <v>NA</v>
      </c>
      <c r="U211" s="15" t="str">
        <f>IFERROR(VLOOKUP($G211,TAB!$J:$BB,8,FALSE),"")</f>
        <v/>
      </c>
      <c r="V211" s="15" t="str">
        <f>IFERROR(VLOOKUP($G211,TAB!$J:$BB,9,FALSE),"")</f>
        <v/>
      </c>
      <c r="W211" s="15" t="str">
        <f t="shared" si="107"/>
        <v/>
      </c>
      <c r="X211" s="14" t="str">
        <f>IFERROR(VLOOKUP(W211,INSTRUCTION!$I$1:$J$101,2),"")</f>
        <v/>
      </c>
      <c r="Y211" s="15" t="str">
        <f t="shared" si="98"/>
        <v/>
      </c>
      <c r="Z211" s="14" t="str">
        <f>IF(C211=0,"",TAB!F211)</f>
        <v/>
      </c>
      <c r="AA211" s="15" t="str">
        <f>IFERROR(VLOOKUP(Z211,INSTRUCTION!$D$2:$E$18,2,FALSE),"")</f>
        <v/>
      </c>
      <c r="AB211" s="15" t="str">
        <f t="shared" si="108"/>
        <v/>
      </c>
      <c r="AC211" s="15" t="str">
        <f>IFERROR(VLOOKUP($G211,TAB!$J:$BB,MATCH($Z211,TAB!$1:$1,0)-9,FALSE),"")</f>
        <v/>
      </c>
      <c r="AD211" s="15" t="str">
        <f>IF(AC211="AB",IFERROR(VLOOKUP($G211,TAB!$J:$BB,MATCH($Z211,TAB!$1:$1,0)-8,FALSE),""),"NA")</f>
        <v>NA</v>
      </c>
      <c r="AE211" s="15" t="str">
        <f>IFERROR(VLOOKUP($G211,TAB!$J:$BB,MATCH($Z211,TAB!$1:$1,0)-7,FALSE),"")</f>
        <v/>
      </c>
      <c r="AF211" s="15" t="str">
        <f>IFERROR(VLOOKUP($G211,TAB!$J:$BB,MATCH($Z211,TAB!$1:$1,0)-6,FALSE),"")</f>
        <v/>
      </c>
      <c r="AG211" s="15" t="str">
        <f t="shared" si="109"/>
        <v/>
      </c>
      <c r="AH211" s="14" t="str">
        <f>IFERROR(VLOOKUP(AG211,INSTRUCTION!$I$1:$J$101,2),"")</f>
        <v/>
      </c>
      <c r="AI211" s="15" t="str">
        <f t="shared" si="99"/>
        <v/>
      </c>
      <c r="AJ211" s="15" t="str">
        <f>IF(C211=0,"",TAB!G211)</f>
        <v/>
      </c>
      <c r="AK211" s="15" t="str">
        <f>IFERROR(VLOOKUP(AJ211,INSTRUCTION!$D$2:$E$18,2,FALSE),"")</f>
        <v/>
      </c>
      <c r="AL211" s="15" t="str">
        <f t="shared" si="110"/>
        <v/>
      </c>
      <c r="AM211" s="15" t="str">
        <f>IFERROR(VLOOKUP($G211,TAB!$J:$BB,MATCH($AJ211,TAB!$1:$1,0)-9,FALSE),"")</f>
        <v/>
      </c>
      <c r="AN211" s="15" t="str">
        <f>IF(AM211="AB",IFERROR(VLOOKUP($G211,TAB!$J:$BB,MATCH($AJ211,TAB!$1:$1,0)-8,FALSE),""),"NA")</f>
        <v>NA</v>
      </c>
      <c r="AO211" s="15" t="str">
        <f>IFERROR(VLOOKUP($G211,TAB!$J:$BB,MATCH($AJ211,TAB!$1:$1,0)-7,FALSE),"")</f>
        <v/>
      </c>
      <c r="AP211" s="15" t="str">
        <f>IFERROR(VLOOKUP($G211,TAB!$J:$BB,MATCH($AJ211,TAB!$1:$1,0)-6,FALSE),"")</f>
        <v/>
      </c>
      <c r="AQ211" s="15" t="str">
        <f t="shared" si="111"/>
        <v/>
      </c>
      <c r="AR211" s="14" t="str">
        <f>IFERROR(VLOOKUP(AQ211,INSTRUCTION!$I$1:$J$101,2),"")</f>
        <v/>
      </c>
      <c r="AS211" s="15" t="str">
        <f t="shared" si="100"/>
        <v/>
      </c>
      <c r="AT211" s="15" t="str">
        <f>IF(C211=0,"",TAB!H211)</f>
        <v/>
      </c>
      <c r="AU211" s="15" t="str">
        <f>IFERROR(VLOOKUP(AT211,INSTRUCTION!$D$2:$E$18,2,FALSE),"")</f>
        <v/>
      </c>
      <c r="AV211" s="15" t="str">
        <f t="shared" si="112"/>
        <v/>
      </c>
      <c r="AW211" s="15" t="str">
        <f>IFERROR(VLOOKUP($G211,TAB!$J:$BB,MATCH($AT211,TAB!$1:$1,0)-9,FALSE),"")</f>
        <v/>
      </c>
      <c r="AX211" s="15" t="str">
        <f>IF(AW211="AB",IFERROR(VLOOKUP($G211,TAB!$J:$BB,MATCH($AT211,TAB!$1:$1,0)-8,FALSE),""),"NA")</f>
        <v>NA</v>
      </c>
      <c r="AY211" s="15" t="str">
        <f>IFERROR(VLOOKUP($G211,TAB!$J:$BB,MATCH($AT211,TAB!$1:$1,0)-7,FALSE),"")</f>
        <v/>
      </c>
      <c r="AZ211" s="15" t="str">
        <f>IFERROR(VLOOKUP($G211,TAB!$J:$BB,MATCH($AT211,TAB!$1:$1,0)-6,FALSE),"")</f>
        <v/>
      </c>
      <c r="BA211" s="15" t="str">
        <f t="shared" si="113"/>
        <v/>
      </c>
      <c r="BB211" s="14" t="str">
        <f>IFERROR(VLOOKUP(BA211,INSTRUCTION!$I$1:$J$101,2),"")</f>
        <v/>
      </c>
      <c r="BC211" s="15" t="str">
        <f t="shared" si="101"/>
        <v/>
      </c>
      <c r="BD211" s="15" t="str">
        <f>IF(C211=0,"",TAB!I211)</f>
        <v/>
      </c>
      <c r="BE211" s="15" t="str">
        <f>IFERROR(VLOOKUP(BD211,INSTRUCTION!$D$2:$E$18,2,FALSE),"")</f>
        <v/>
      </c>
      <c r="BF211" s="15" t="str">
        <f t="shared" si="114"/>
        <v/>
      </c>
      <c r="BG211" s="15" t="str">
        <f>IFERROR(VLOOKUP($G211,TAB!$J:$BB,MATCH($BD211,TAB!$1:$1,0)-9,FALSE),"")</f>
        <v/>
      </c>
      <c r="BH211" s="15" t="str">
        <f>IF(BG211="AB",IFERROR(VLOOKUP($G211,TAB!$J:$BB,MATCH($BD211,TAB!$1:$1,0)-8,FALSE),""),"NA")</f>
        <v>NA</v>
      </c>
      <c r="BI211" s="15" t="str">
        <f>IFERROR(VLOOKUP($G211,TAB!$J:$BB,MATCH($BD211,TAB!$1:$1,0)-7,FALSE),"")</f>
        <v/>
      </c>
      <c r="BJ211" s="15" t="str">
        <f>IFERROR(VLOOKUP($G211,TAB!$J:$BB,MATCH($BD211,TAB!$1:$1,0)-6,FALSE),"")</f>
        <v/>
      </c>
      <c r="BK211" s="15" t="str">
        <f t="shared" si="115"/>
        <v/>
      </c>
      <c r="BL211" s="14" t="str">
        <f>IFERROR(VLOOKUP(BK211,INSTRUCTION!$I$1:$J$101,2),"")</f>
        <v/>
      </c>
      <c r="BM211" s="15" t="str">
        <f t="shared" si="102"/>
        <v/>
      </c>
      <c r="BN211" s="15" t="str">
        <f t="shared" si="116"/>
        <v/>
      </c>
      <c r="BO211" s="15" t="str">
        <f>IFERROR(SUMPRODUCT(LARGE((J211,S211,AC211,AM211,AW211,BG211),{1,2,3,4,5})),"")</f>
        <v/>
      </c>
      <c r="BP211" s="15" t="str">
        <f>IFERROR(SUMPRODUCT(LARGE((K211,U211,AE211,AO211,AY211,BI211),{1,2,3,4,5})),"")</f>
        <v/>
      </c>
      <c r="BQ211" s="15" t="str">
        <f>IF(BP211=0,"N.A.",IFERROR(SUMPRODUCT(LARGE((N211,W211,AG211,AQ211,BA211,BK211),{1,2,3,4,5})),""))</f>
        <v/>
      </c>
      <c r="BR211" s="15" t="str">
        <f t="shared" si="117"/>
        <v/>
      </c>
      <c r="BS211" s="15" t="str">
        <f t="shared" si="118"/>
        <v/>
      </c>
      <c r="BT211" s="15" t="str">
        <f t="shared" si="119"/>
        <v>N.A.</v>
      </c>
      <c r="BU211" s="15" t="str">
        <f t="shared" si="120"/>
        <v>N.A.</v>
      </c>
      <c r="BV211" s="15" t="str">
        <f t="shared" si="121"/>
        <v>N.A.</v>
      </c>
      <c r="BW211" s="34" t="str">
        <f t="shared" si="122"/>
        <v>N.A.</v>
      </c>
      <c r="BX211" s="15" t="str">
        <f t="shared" si="123"/>
        <v>N.A.</v>
      </c>
      <c r="BY211" s="15" t="str">
        <f t="shared" si="124"/>
        <v>N.A.</v>
      </c>
      <c r="BZ211" s="15" t="str">
        <f t="shared" si="127"/>
        <v>FAILED</v>
      </c>
      <c r="CA211" s="20" t="str">
        <f t="shared" si="125"/>
        <v/>
      </c>
      <c r="CB211" s="16">
        <f t="shared" si="126"/>
        <v>0</v>
      </c>
    </row>
    <row r="212" spans="1:80" x14ac:dyDescent="0.3">
      <c r="A212" s="49">
        <v>210</v>
      </c>
      <c r="B212" s="15">
        <f>TAB!A212</f>
        <v>0</v>
      </c>
      <c r="C212" s="15">
        <f>TAB!B212</f>
        <v>0</v>
      </c>
      <c r="D212" s="14" t="str">
        <f>IF(C212=0,"",TAB!C212)</f>
        <v/>
      </c>
      <c r="E212" s="14" t="str">
        <f>IF(C212=0,"",TAB!D212)</f>
        <v/>
      </c>
      <c r="F212" s="36" t="str">
        <f>IF(C212=0,"",TAB!E212)</f>
        <v/>
      </c>
      <c r="G212" s="14" t="str">
        <f>IF(C212=0,"",TAB!J212)</f>
        <v/>
      </c>
      <c r="H212" s="15" t="str">
        <f t="shared" si="103"/>
        <v/>
      </c>
      <c r="I212" s="15" t="str">
        <f t="shared" si="128"/>
        <v/>
      </c>
      <c r="J212" s="15" t="str">
        <f>IFERROR(VLOOKUP($G212,TAB!$J:$BB,2,FALSE),"")</f>
        <v/>
      </c>
      <c r="K212" s="15" t="str">
        <f>IF(J212="AB",IFERROR(VLOOKUP($G212,TAB!$J:$BB,3,FALSE),""),"NA")</f>
        <v>NA</v>
      </c>
      <c r="L212" s="15" t="str">
        <f>IFERROR(VLOOKUP($G212,TAB!$J:$BB,4,FALSE),"")</f>
        <v/>
      </c>
      <c r="M212" s="15" t="str">
        <f>IFERROR(VLOOKUP($G212,TAB!$J:$BB,5,FALSE),"")</f>
        <v/>
      </c>
      <c r="N212" s="15" t="str">
        <f t="shared" si="104"/>
        <v/>
      </c>
      <c r="O212" s="14" t="str">
        <f>IFERROR(VLOOKUP(N212,INSTRUCTION!$I$1:$J$101,2),"")</f>
        <v/>
      </c>
      <c r="P212" s="15" t="str">
        <f t="shared" si="97"/>
        <v/>
      </c>
      <c r="Q212" s="15" t="str">
        <f t="shared" si="105"/>
        <v/>
      </c>
      <c r="R212" s="15" t="str">
        <f t="shared" si="106"/>
        <v/>
      </c>
      <c r="S212" s="15" t="str">
        <f>IFERROR(VLOOKUP($G212,TAB!$J:$BB,6,FALSE),"")</f>
        <v/>
      </c>
      <c r="T212" s="15" t="str">
        <f>IF(S212="AB",IFERROR(VLOOKUP($G212,TAB!$J:$BB,7,FALSE),""),"NA")</f>
        <v>NA</v>
      </c>
      <c r="U212" s="15" t="str">
        <f>IFERROR(VLOOKUP($G212,TAB!$J:$BB,8,FALSE),"")</f>
        <v/>
      </c>
      <c r="V212" s="15" t="str">
        <f>IFERROR(VLOOKUP($G212,TAB!$J:$BB,9,FALSE),"")</f>
        <v/>
      </c>
      <c r="W212" s="15" t="str">
        <f t="shared" si="107"/>
        <v/>
      </c>
      <c r="X212" s="14" t="str">
        <f>IFERROR(VLOOKUP(W212,INSTRUCTION!$I$1:$J$101,2),"")</f>
        <v/>
      </c>
      <c r="Y212" s="15" t="str">
        <f t="shared" si="98"/>
        <v/>
      </c>
      <c r="Z212" s="14" t="str">
        <f>IF(C212=0,"",TAB!F212)</f>
        <v/>
      </c>
      <c r="AA212" s="15" t="str">
        <f>IFERROR(VLOOKUP(Z212,INSTRUCTION!$D$2:$E$18,2,FALSE),"")</f>
        <v/>
      </c>
      <c r="AB212" s="15" t="str">
        <f t="shared" si="108"/>
        <v/>
      </c>
      <c r="AC212" s="15" t="str">
        <f>IFERROR(VLOOKUP($G212,TAB!$J:$BB,MATCH($Z212,TAB!$1:$1,0)-9,FALSE),"")</f>
        <v/>
      </c>
      <c r="AD212" s="15" t="str">
        <f>IF(AC212="AB",IFERROR(VLOOKUP($G212,TAB!$J:$BB,MATCH($Z212,TAB!$1:$1,0)-8,FALSE),""),"NA")</f>
        <v>NA</v>
      </c>
      <c r="AE212" s="15" t="str">
        <f>IFERROR(VLOOKUP($G212,TAB!$J:$BB,MATCH($Z212,TAB!$1:$1,0)-7,FALSE),"")</f>
        <v/>
      </c>
      <c r="AF212" s="15" t="str">
        <f>IFERROR(VLOOKUP($G212,TAB!$J:$BB,MATCH($Z212,TAB!$1:$1,0)-6,FALSE),"")</f>
        <v/>
      </c>
      <c r="AG212" s="15" t="str">
        <f t="shared" si="109"/>
        <v/>
      </c>
      <c r="AH212" s="14" t="str">
        <f>IFERROR(VLOOKUP(AG212,INSTRUCTION!$I$1:$J$101,2),"")</f>
        <v/>
      </c>
      <c r="AI212" s="15" t="str">
        <f t="shared" si="99"/>
        <v/>
      </c>
      <c r="AJ212" s="15" t="str">
        <f>IF(C212=0,"",TAB!G212)</f>
        <v/>
      </c>
      <c r="AK212" s="15" t="str">
        <f>IFERROR(VLOOKUP(AJ212,INSTRUCTION!$D$2:$E$18,2,FALSE),"")</f>
        <v/>
      </c>
      <c r="AL212" s="15" t="str">
        <f t="shared" si="110"/>
        <v/>
      </c>
      <c r="AM212" s="15" t="str">
        <f>IFERROR(VLOOKUP($G212,TAB!$J:$BB,MATCH($AJ212,TAB!$1:$1,0)-9,FALSE),"")</f>
        <v/>
      </c>
      <c r="AN212" s="15" t="str">
        <f>IF(AM212="AB",IFERROR(VLOOKUP($G212,TAB!$J:$BB,MATCH($AJ212,TAB!$1:$1,0)-8,FALSE),""),"NA")</f>
        <v>NA</v>
      </c>
      <c r="AO212" s="15" t="str">
        <f>IFERROR(VLOOKUP($G212,TAB!$J:$BB,MATCH($AJ212,TAB!$1:$1,0)-7,FALSE),"")</f>
        <v/>
      </c>
      <c r="AP212" s="15" t="str">
        <f>IFERROR(VLOOKUP($G212,TAB!$J:$BB,MATCH($AJ212,TAB!$1:$1,0)-6,FALSE),"")</f>
        <v/>
      </c>
      <c r="AQ212" s="15" t="str">
        <f t="shared" si="111"/>
        <v/>
      </c>
      <c r="AR212" s="14" t="str">
        <f>IFERROR(VLOOKUP(AQ212,INSTRUCTION!$I$1:$J$101,2),"")</f>
        <v/>
      </c>
      <c r="AS212" s="15" t="str">
        <f t="shared" si="100"/>
        <v/>
      </c>
      <c r="AT212" s="15" t="str">
        <f>IF(C212=0,"",TAB!H212)</f>
        <v/>
      </c>
      <c r="AU212" s="15" t="str">
        <f>IFERROR(VLOOKUP(AT212,INSTRUCTION!$D$2:$E$18,2,FALSE),"")</f>
        <v/>
      </c>
      <c r="AV212" s="15" t="str">
        <f t="shared" si="112"/>
        <v/>
      </c>
      <c r="AW212" s="15" t="str">
        <f>IFERROR(VLOOKUP($G212,TAB!$J:$BB,MATCH($AT212,TAB!$1:$1,0)-9,FALSE),"")</f>
        <v/>
      </c>
      <c r="AX212" s="15" t="str">
        <f>IF(AW212="AB",IFERROR(VLOOKUP($G212,TAB!$J:$BB,MATCH($AT212,TAB!$1:$1,0)-8,FALSE),""),"NA")</f>
        <v>NA</v>
      </c>
      <c r="AY212" s="15" t="str">
        <f>IFERROR(VLOOKUP($G212,TAB!$J:$BB,MATCH($AT212,TAB!$1:$1,0)-7,FALSE),"")</f>
        <v/>
      </c>
      <c r="AZ212" s="15" t="str">
        <f>IFERROR(VLOOKUP($G212,TAB!$J:$BB,MATCH($AT212,TAB!$1:$1,0)-6,FALSE),"")</f>
        <v/>
      </c>
      <c r="BA212" s="15" t="str">
        <f t="shared" si="113"/>
        <v/>
      </c>
      <c r="BB212" s="14" t="str">
        <f>IFERROR(VLOOKUP(BA212,INSTRUCTION!$I$1:$J$101,2),"")</f>
        <v/>
      </c>
      <c r="BC212" s="15" t="str">
        <f t="shared" si="101"/>
        <v/>
      </c>
      <c r="BD212" s="15" t="str">
        <f>IF(C212=0,"",TAB!I212)</f>
        <v/>
      </c>
      <c r="BE212" s="15" t="str">
        <f>IFERROR(VLOOKUP(BD212,INSTRUCTION!$D$2:$E$18,2,FALSE),"")</f>
        <v/>
      </c>
      <c r="BF212" s="15" t="str">
        <f t="shared" si="114"/>
        <v/>
      </c>
      <c r="BG212" s="15" t="str">
        <f>IFERROR(VLOOKUP($G212,TAB!$J:$BB,MATCH($BD212,TAB!$1:$1,0)-9,FALSE),"")</f>
        <v/>
      </c>
      <c r="BH212" s="15" t="str">
        <f>IF(BG212="AB",IFERROR(VLOOKUP($G212,TAB!$J:$BB,MATCH($BD212,TAB!$1:$1,0)-8,FALSE),""),"NA")</f>
        <v>NA</v>
      </c>
      <c r="BI212" s="15" t="str">
        <f>IFERROR(VLOOKUP($G212,TAB!$J:$BB,MATCH($BD212,TAB!$1:$1,0)-7,FALSE),"")</f>
        <v/>
      </c>
      <c r="BJ212" s="15" t="str">
        <f>IFERROR(VLOOKUP($G212,TAB!$J:$BB,MATCH($BD212,TAB!$1:$1,0)-6,FALSE),"")</f>
        <v/>
      </c>
      <c r="BK212" s="15" t="str">
        <f t="shared" si="115"/>
        <v/>
      </c>
      <c r="BL212" s="14" t="str">
        <f>IFERROR(VLOOKUP(BK212,INSTRUCTION!$I$1:$J$101,2),"")</f>
        <v/>
      </c>
      <c r="BM212" s="15" t="str">
        <f t="shared" si="102"/>
        <v/>
      </c>
      <c r="BN212" s="15" t="str">
        <f t="shared" si="116"/>
        <v/>
      </c>
      <c r="BO212" s="15" t="str">
        <f>IFERROR(SUMPRODUCT(LARGE((J212,S212,AC212,AM212,AW212,BG212),{1,2,3,4,5})),"")</f>
        <v/>
      </c>
      <c r="BP212" s="15" t="str">
        <f>IFERROR(SUMPRODUCT(LARGE((K212,U212,AE212,AO212,AY212,BI212),{1,2,3,4,5})),"")</f>
        <v/>
      </c>
      <c r="BQ212" s="15" t="str">
        <f>IF(BP212=0,"N.A.",IFERROR(SUMPRODUCT(LARGE((N212,W212,AG212,AQ212,BA212,BK212),{1,2,3,4,5})),""))</f>
        <v/>
      </c>
      <c r="BR212" s="15" t="str">
        <f t="shared" si="117"/>
        <v/>
      </c>
      <c r="BS212" s="15" t="str">
        <f t="shared" si="118"/>
        <v/>
      </c>
      <c r="BT212" s="15" t="str">
        <f t="shared" si="119"/>
        <v>N.A.</v>
      </c>
      <c r="BU212" s="15" t="str">
        <f t="shared" si="120"/>
        <v>N.A.</v>
      </c>
      <c r="BV212" s="15" t="str">
        <f t="shared" si="121"/>
        <v>N.A.</v>
      </c>
      <c r="BW212" s="34" t="str">
        <f t="shared" si="122"/>
        <v>N.A.</v>
      </c>
      <c r="BX212" s="15" t="str">
        <f t="shared" si="123"/>
        <v>N.A.</v>
      </c>
      <c r="BY212" s="15" t="str">
        <f t="shared" si="124"/>
        <v>N.A.</v>
      </c>
      <c r="BZ212" s="15" t="str">
        <f t="shared" si="127"/>
        <v>FAILED</v>
      </c>
      <c r="CA212" s="20" t="str">
        <f t="shared" si="125"/>
        <v/>
      </c>
      <c r="CB212" s="16">
        <f t="shared" si="126"/>
        <v>0</v>
      </c>
    </row>
    <row r="213" spans="1:80" x14ac:dyDescent="0.3">
      <c r="A213" s="49">
        <v>211</v>
      </c>
      <c r="B213" s="15">
        <f>TAB!A213</f>
        <v>0</v>
      </c>
      <c r="C213" s="15">
        <f>TAB!B213</f>
        <v>0</v>
      </c>
      <c r="D213" s="14" t="str">
        <f>IF(C213=0,"",TAB!C213)</f>
        <v/>
      </c>
      <c r="E213" s="14" t="str">
        <f>IF(C213=0,"",TAB!D213)</f>
        <v/>
      </c>
      <c r="F213" s="36" t="str">
        <f>IF(C213=0,"",TAB!E213)</f>
        <v/>
      </c>
      <c r="G213" s="14" t="str">
        <f>IF(C213=0,"",TAB!J213)</f>
        <v/>
      </c>
      <c r="H213" s="15" t="str">
        <f t="shared" si="103"/>
        <v/>
      </c>
      <c r="I213" s="15" t="str">
        <f t="shared" si="128"/>
        <v/>
      </c>
      <c r="J213" s="15" t="str">
        <f>IFERROR(VLOOKUP($G213,TAB!$J:$BB,2,FALSE),"")</f>
        <v/>
      </c>
      <c r="K213" s="15" t="str">
        <f>IF(J213="AB",IFERROR(VLOOKUP($G213,TAB!$J:$BB,3,FALSE),""),"NA")</f>
        <v>NA</v>
      </c>
      <c r="L213" s="15" t="str">
        <f>IFERROR(VLOOKUP($G213,TAB!$J:$BB,4,FALSE),"")</f>
        <v/>
      </c>
      <c r="M213" s="15" t="str">
        <f>IFERROR(VLOOKUP($G213,TAB!$J:$BB,5,FALSE),"")</f>
        <v/>
      </c>
      <c r="N213" s="15" t="str">
        <f t="shared" si="104"/>
        <v/>
      </c>
      <c r="O213" s="14" t="str">
        <f>IFERROR(VLOOKUP(N213,INSTRUCTION!$I$1:$J$101,2),"")</f>
        <v/>
      </c>
      <c r="P213" s="15" t="str">
        <f t="shared" si="97"/>
        <v/>
      </c>
      <c r="Q213" s="15" t="str">
        <f t="shared" si="105"/>
        <v/>
      </c>
      <c r="R213" s="15" t="str">
        <f t="shared" si="106"/>
        <v/>
      </c>
      <c r="S213" s="15" t="str">
        <f>IFERROR(VLOOKUP($G213,TAB!$J:$BB,6,FALSE),"")</f>
        <v/>
      </c>
      <c r="T213" s="15" t="str">
        <f>IF(S213="AB",IFERROR(VLOOKUP($G213,TAB!$J:$BB,7,FALSE),""),"NA")</f>
        <v>NA</v>
      </c>
      <c r="U213" s="15" t="str">
        <f>IFERROR(VLOOKUP($G213,TAB!$J:$BB,8,FALSE),"")</f>
        <v/>
      </c>
      <c r="V213" s="15" t="str">
        <f>IFERROR(VLOOKUP($G213,TAB!$J:$BB,9,FALSE),"")</f>
        <v/>
      </c>
      <c r="W213" s="15" t="str">
        <f t="shared" si="107"/>
        <v/>
      </c>
      <c r="X213" s="14" t="str">
        <f>IFERROR(VLOOKUP(W213,INSTRUCTION!$I$1:$J$101,2),"")</f>
        <v/>
      </c>
      <c r="Y213" s="15" t="str">
        <f t="shared" si="98"/>
        <v/>
      </c>
      <c r="Z213" s="14" t="str">
        <f>IF(C213=0,"",TAB!F213)</f>
        <v/>
      </c>
      <c r="AA213" s="15" t="str">
        <f>IFERROR(VLOOKUP(Z213,INSTRUCTION!$D$2:$E$18,2,FALSE),"")</f>
        <v/>
      </c>
      <c r="AB213" s="15" t="str">
        <f t="shared" si="108"/>
        <v/>
      </c>
      <c r="AC213" s="15" t="str">
        <f>IFERROR(VLOOKUP($G213,TAB!$J:$BB,MATCH($Z213,TAB!$1:$1,0)-9,FALSE),"")</f>
        <v/>
      </c>
      <c r="AD213" s="15" t="str">
        <f>IF(AC213="AB",IFERROR(VLOOKUP($G213,TAB!$J:$BB,MATCH($Z213,TAB!$1:$1,0)-8,FALSE),""),"NA")</f>
        <v>NA</v>
      </c>
      <c r="AE213" s="15" t="str">
        <f>IFERROR(VLOOKUP($G213,TAB!$J:$BB,MATCH($Z213,TAB!$1:$1,0)-7,FALSE),"")</f>
        <v/>
      </c>
      <c r="AF213" s="15" t="str">
        <f>IFERROR(VLOOKUP($G213,TAB!$J:$BB,MATCH($Z213,TAB!$1:$1,0)-6,FALSE),"")</f>
        <v/>
      </c>
      <c r="AG213" s="15" t="str">
        <f t="shared" si="109"/>
        <v/>
      </c>
      <c r="AH213" s="14" t="str">
        <f>IFERROR(VLOOKUP(AG213,INSTRUCTION!$I$1:$J$101,2),"")</f>
        <v/>
      </c>
      <c r="AI213" s="15" t="str">
        <f t="shared" si="99"/>
        <v/>
      </c>
      <c r="AJ213" s="15" t="str">
        <f>IF(C213=0,"",TAB!G213)</f>
        <v/>
      </c>
      <c r="AK213" s="15" t="str">
        <f>IFERROR(VLOOKUP(AJ213,INSTRUCTION!$D$2:$E$18,2,FALSE),"")</f>
        <v/>
      </c>
      <c r="AL213" s="15" t="str">
        <f t="shared" si="110"/>
        <v/>
      </c>
      <c r="AM213" s="15" t="str">
        <f>IFERROR(VLOOKUP($G213,TAB!$J:$BB,MATCH($AJ213,TAB!$1:$1,0)-9,FALSE),"")</f>
        <v/>
      </c>
      <c r="AN213" s="15" t="str">
        <f>IF(AM213="AB",IFERROR(VLOOKUP($G213,TAB!$J:$BB,MATCH($AJ213,TAB!$1:$1,0)-8,FALSE),""),"NA")</f>
        <v>NA</v>
      </c>
      <c r="AO213" s="15" t="str">
        <f>IFERROR(VLOOKUP($G213,TAB!$J:$BB,MATCH($AJ213,TAB!$1:$1,0)-7,FALSE),"")</f>
        <v/>
      </c>
      <c r="AP213" s="15" t="str">
        <f>IFERROR(VLOOKUP($G213,TAB!$J:$BB,MATCH($AJ213,TAB!$1:$1,0)-6,FALSE),"")</f>
        <v/>
      </c>
      <c r="AQ213" s="15" t="str">
        <f t="shared" si="111"/>
        <v/>
      </c>
      <c r="AR213" s="14" t="str">
        <f>IFERROR(VLOOKUP(AQ213,INSTRUCTION!$I$1:$J$101,2),"")</f>
        <v/>
      </c>
      <c r="AS213" s="15" t="str">
        <f t="shared" si="100"/>
        <v/>
      </c>
      <c r="AT213" s="15" t="str">
        <f>IF(C213=0,"",TAB!H213)</f>
        <v/>
      </c>
      <c r="AU213" s="15" t="str">
        <f>IFERROR(VLOOKUP(AT213,INSTRUCTION!$D$2:$E$18,2,FALSE),"")</f>
        <v/>
      </c>
      <c r="AV213" s="15" t="str">
        <f t="shared" si="112"/>
        <v/>
      </c>
      <c r="AW213" s="15" t="str">
        <f>IFERROR(VLOOKUP($G213,TAB!$J:$BB,MATCH($AT213,TAB!$1:$1,0)-9,FALSE),"")</f>
        <v/>
      </c>
      <c r="AX213" s="15" t="str">
        <f>IF(AW213="AB",IFERROR(VLOOKUP($G213,TAB!$J:$BB,MATCH($AT213,TAB!$1:$1,0)-8,FALSE),""),"NA")</f>
        <v>NA</v>
      </c>
      <c r="AY213" s="15" t="str">
        <f>IFERROR(VLOOKUP($G213,TAB!$J:$BB,MATCH($AT213,TAB!$1:$1,0)-7,FALSE),"")</f>
        <v/>
      </c>
      <c r="AZ213" s="15" t="str">
        <f>IFERROR(VLOOKUP($G213,TAB!$J:$BB,MATCH($AT213,TAB!$1:$1,0)-6,FALSE),"")</f>
        <v/>
      </c>
      <c r="BA213" s="15" t="str">
        <f t="shared" si="113"/>
        <v/>
      </c>
      <c r="BB213" s="14" t="str">
        <f>IFERROR(VLOOKUP(BA213,INSTRUCTION!$I$1:$J$101,2),"")</f>
        <v/>
      </c>
      <c r="BC213" s="15" t="str">
        <f t="shared" si="101"/>
        <v/>
      </c>
      <c r="BD213" s="15" t="str">
        <f>IF(C213=0,"",TAB!I213)</f>
        <v/>
      </c>
      <c r="BE213" s="15" t="str">
        <f>IFERROR(VLOOKUP(BD213,INSTRUCTION!$D$2:$E$18,2,FALSE),"")</f>
        <v/>
      </c>
      <c r="BF213" s="15" t="str">
        <f t="shared" si="114"/>
        <v/>
      </c>
      <c r="BG213" s="15" t="str">
        <f>IFERROR(VLOOKUP($G213,TAB!$J:$BB,MATCH($BD213,TAB!$1:$1,0)-9,FALSE),"")</f>
        <v/>
      </c>
      <c r="BH213" s="15" t="str">
        <f>IF(BG213="AB",IFERROR(VLOOKUP($G213,TAB!$J:$BB,MATCH($BD213,TAB!$1:$1,0)-8,FALSE),""),"NA")</f>
        <v>NA</v>
      </c>
      <c r="BI213" s="15" t="str">
        <f>IFERROR(VLOOKUP($G213,TAB!$J:$BB,MATCH($BD213,TAB!$1:$1,0)-7,FALSE),"")</f>
        <v/>
      </c>
      <c r="BJ213" s="15" t="str">
        <f>IFERROR(VLOOKUP($G213,TAB!$J:$BB,MATCH($BD213,TAB!$1:$1,0)-6,FALSE),"")</f>
        <v/>
      </c>
      <c r="BK213" s="15" t="str">
        <f t="shared" si="115"/>
        <v/>
      </c>
      <c r="BL213" s="14" t="str">
        <f>IFERROR(VLOOKUP(BK213,INSTRUCTION!$I$1:$J$101,2),"")</f>
        <v/>
      </c>
      <c r="BM213" s="15" t="str">
        <f t="shared" si="102"/>
        <v/>
      </c>
      <c r="BN213" s="15" t="str">
        <f t="shared" si="116"/>
        <v/>
      </c>
      <c r="BO213" s="15" t="str">
        <f>IFERROR(SUMPRODUCT(LARGE((J213,S213,AC213,AM213,AW213,BG213),{1,2,3,4,5})),"")</f>
        <v/>
      </c>
      <c r="BP213" s="15" t="str">
        <f>IFERROR(SUMPRODUCT(LARGE((K213,U213,AE213,AO213,AY213,BI213),{1,2,3,4,5})),"")</f>
        <v/>
      </c>
      <c r="BQ213" s="15" t="str">
        <f>IF(BP213=0,"N.A.",IFERROR(SUMPRODUCT(LARGE((N213,W213,AG213,AQ213,BA213,BK213),{1,2,3,4,5})),""))</f>
        <v/>
      </c>
      <c r="BR213" s="15" t="str">
        <f t="shared" si="117"/>
        <v/>
      </c>
      <c r="BS213" s="15" t="str">
        <f t="shared" si="118"/>
        <v/>
      </c>
      <c r="BT213" s="15" t="str">
        <f t="shared" si="119"/>
        <v>N.A.</v>
      </c>
      <c r="BU213" s="15" t="str">
        <f t="shared" si="120"/>
        <v>N.A.</v>
      </c>
      <c r="BV213" s="15" t="str">
        <f t="shared" si="121"/>
        <v>N.A.</v>
      </c>
      <c r="BW213" s="34" t="str">
        <f t="shared" si="122"/>
        <v>N.A.</v>
      </c>
      <c r="BX213" s="15" t="str">
        <f t="shared" si="123"/>
        <v>N.A.</v>
      </c>
      <c r="BY213" s="15" t="str">
        <f t="shared" si="124"/>
        <v>N.A.</v>
      </c>
      <c r="BZ213" s="15" t="str">
        <f t="shared" si="127"/>
        <v>FAILED</v>
      </c>
      <c r="CA213" s="20" t="str">
        <f t="shared" si="125"/>
        <v/>
      </c>
      <c r="CB213" s="16">
        <f t="shared" si="126"/>
        <v>0</v>
      </c>
    </row>
    <row r="214" spans="1:80" x14ac:dyDescent="0.3">
      <c r="A214" s="49">
        <v>212</v>
      </c>
      <c r="B214" s="15">
        <f>TAB!A214</f>
        <v>0</v>
      </c>
      <c r="C214" s="15">
        <f>TAB!B214</f>
        <v>0</v>
      </c>
      <c r="D214" s="14" t="str">
        <f>IF(C214=0,"",TAB!C214)</f>
        <v/>
      </c>
      <c r="E214" s="14" t="str">
        <f>IF(C214=0,"",TAB!D214)</f>
        <v/>
      </c>
      <c r="F214" s="36" t="str">
        <f>IF(C214=0,"",TAB!E214)</f>
        <v/>
      </c>
      <c r="G214" s="14" t="str">
        <f>IF(C214=0,"",TAB!J214)</f>
        <v/>
      </c>
      <c r="H214" s="15" t="str">
        <f t="shared" si="103"/>
        <v/>
      </c>
      <c r="I214" s="15" t="str">
        <f t="shared" si="128"/>
        <v/>
      </c>
      <c r="J214" s="15" t="str">
        <f>IFERROR(VLOOKUP($G214,TAB!$J:$BB,2,FALSE),"")</f>
        <v/>
      </c>
      <c r="K214" s="15" t="str">
        <f>IF(J214="AB",IFERROR(VLOOKUP($G214,TAB!$J:$BB,3,FALSE),""),"NA")</f>
        <v>NA</v>
      </c>
      <c r="L214" s="15" t="str">
        <f>IFERROR(VLOOKUP($G214,TAB!$J:$BB,4,FALSE),"")</f>
        <v/>
      </c>
      <c r="M214" s="15" t="str">
        <f>IFERROR(VLOOKUP($G214,TAB!$J:$BB,5,FALSE),"")</f>
        <v/>
      </c>
      <c r="N214" s="15" t="str">
        <f t="shared" si="104"/>
        <v/>
      </c>
      <c r="O214" s="14" t="str">
        <f>IFERROR(VLOOKUP(N214,INSTRUCTION!$I$1:$J$101,2),"")</f>
        <v/>
      </c>
      <c r="P214" s="15" t="str">
        <f t="shared" si="97"/>
        <v/>
      </c>
      <c r="Q214" s="15" t="str">
        <f t="shared" si="105"/>
        <v/>
      </c>
      <c r="R214" s="15" t="str">
        <f t="shared" si="106"/>
        <v/>
      </c>
      <c r="S214" s="15" t="str">
        <f>IFERROR(VLOOKUP($G214,TAB!$J:$BB,6,FALSE),"")</f>
        <v/>
      </c>
      <c r="T214" s="15" t="str">
        <f>IF(S214="AB",IFERROR(VLOOKUP($G214,TAB!$J:$BB,7,FALSE),""),"NA")</f>
        <v>NA</v>
      </c>
      <c r="U214" s="15" t="str">
        <f>IFERROR(VLOOKUP($G214,TAB!$J:$BB,8,FALSE),"")</f>
        <v/>
      </c>
      <c r="V214" s="15" t="str">
        <f>IFERROR(VLOOKUP($G214,TAB!$J:$BB,9,FALSE),"")</f>
        <v/>
      </c>
      <c r="W214" s="15" t="str">
        <f t="shared" si="107"/>
        <v/>
      </c>
      <c r="X214" s="14" t="str">
        <f>IFERROR(VLOOKUP(W214,INSTRUCTION!$I$1:$J$101,2),"")</f>
        <v/>
      </c>
      <c r="Y214" s="15" t="str">
        <f t="shared" si="98"/>
        <v/>
      </c>
      <c r="Z214" s="14" t="str">
        <f>IF(C214=0,"",TAB!F214)</f>
        <v/>
      </c>
      <c r="AA214" s="15" t="str">
        <f>IFERROR(VLOOKUP(Z214,INSTRUCTION!$D$2:$E$18,2,FALSE),"")</f>
        <v/>
      </c>
      <c r="AB214" s="15" t="str">
        <f t="shared" si="108"/>
        <v/>
      </c>
      <c r="AC214" s="15" t="str">
        <f>IFERROR(VLOOKUP($G214,TAB!$J:$BB,MATCH($Z214,TAB!$1:$1,0)-9,FALSE),"")</f>
        <v/>
      </c>
      <c r="AD214" s="15" t="str">
        <f>IF(AC214="AB",IFERROR(VLOOKUP($G214,TAB!$J:$BB,MATCH($Z214,TAB!$1:$1,0)-8,FALSE),""),"NA")</f>
        <v>NA</v>
      </c>
      <c r="AE214" s="15" t="str">
        <f>IFERROR(VLOOKUP($G214,TAB!$J:$BB,MATCH($Z214,TAB!$1:$1,0)-7,FALSE),"")</f>
        <v/>
      </c>
      <c r="AF214" s="15" t="str">
        <f>IFERROR(VLOOKUP($G214,TAB!$J:$BB,MATCH($Z214,TAB!$1:$1,0)-6,FALSE),"")</f>
        <v/>
      </c>
      <c r="AG214" s="15" t="str">
        <f t="shared" si="109"/>
        <v/>
      </c>
      <c r="AH214" s="14" t="str">
        <f>IFERROR(VLOOKUP(AG214,INSTRUCTION!$I$1:$J$101,2),"")</f>
        <v/>
      </c>
      <c r="AI214" s="15" t="str">
        <f t="shared" si="99"/>
        <v/>
      </c>
      <c r="AJ214" s="15" t="str">
        <f>IF(C214=0,"",TAB!G214)</f>
        <v/>
      </c>
      <c r="AK214" s="15" t="str">
        <f>IFERROR(VLOOKUP(AJ214,INSTRUCTION!$D$2:$E$18,2,FALSE),"")</f>
        <v/>
      </c>
      <c r="AL214" s="15" t="str">
        <f t="shared" si="110"/>
        <v/>
      </c>
      <c r="AM214" s="15" t="str">
        <f>IFERROR(VLOOKUP($G214,TAB!$J:$BB,MATCH($AJ214,TAB!$1:$1,0)-9,FALSE),"")</f>
        <v/>
      </c>
      <c r="AN214" s="15" t="str">
        <f>IF(AM214="AB",IFERROR(VLOOKUP($G214,TAB!$J:$BB,MATCH($AJ214,TAB!$1:$1,0)-8,FALSE),""),"NA")</f>
        <v>NA</v>
      </c>
      <c r="AO214" s="15" t="str">
        <f>IFERROR(VLOOKUP($G214,TAB!$J:$BB,MATCH($AJ214,TAB!$1:$1,0)-7,FALSE),"")</f>
        <v/>
      </c>
      <c r="AP214" s="15" t="str">
        <f>IFERROR(VLOOKUP($G214,TAB!$J:$BB,MATCH($AJ214,TAB!$1:$1,0)-6,FALSE),"")</f>
        <v/>
      </c>
      <c r="AQ214" s="15" t="str">
        <f t="shared" si="111"/>
        <v/>
      </c>
      <c r="AR214" s="14" t="str">
        <f>IFERROR(VLOOKUP(AQ214,INSTRUCTION!$I$1:$J$101,2),"")</f>
        <v/>
      </c>
      <c r="AS214" s="15" t="str">
        <f t="shared" si="100"/>
        <v/>
      </c>
      <c r="AT214" s="15" t="str">
        <f>IF(C214=0,"",TAB!H214)</f>
        <v/>
      </c>
      <c r="AU214" s="15" t="str">
        <f>IFERROR(VLOOKUP(AT214,INSTRUCTION!$D$2:$E$18,2,FALSE),"")</f>
        <v/>
      </c>
      <c r="AV214" s="15" t="str">
        <f t="shared" si="112"/>
        <v/>
      </c>
      <c r="AW214" s="15" t="str">
        <f>IFERROR(VLOOKUP($G214,TAB!$J:$BB,MATCH($AT214,TAB!$1:$1,0)-9,FALSE),"")</f>
        <v/>
      </c>
      <c r="AX214" s="15" t="str">
        <f>IF(AW214="AB",IFERROR(VLOOKUP($G214,TAB!$J:$BB,MATCH($AT214,TAB!$1:$1,0)-8,FALSE),""),"NA")</f>
        <v>NA</v>
      </c>
      <c r="AY214" s="15" t="str">
        <f>IFERROR(VLOOKUP($G214,TAB!$J:$BB,MATCH($AT214,TAB!$1:$1,0)-7,FALSE),"")</f>
        <v/>
      </c>
      <c r="AZ214" s="15" t="str">
        <f>IFERROR(VLOOKUP($G214,TAB!$J:$BB,MATCH($AT214,TAB!$1:$1,0)-6,FALSE),"")</f>
        <v/>
      </c>
      <c r="BA214" s="15" t="str">
        <f t="shared" si="113"/>
        <v/>
      </c>
      <c r="BB214" s="14" t="str">
        <f>IFERROR(VLOOKUP(BA214,INSTRUCTION!$I$1:$J$101,2),"")</f>
        <v/>
      </c>
      <c r="BC214" s="15" t="str">
        <f t="shared" si="101"/>
        <v/>
      </c>
      <c r="BD214" s="15" t="str">
        <f>IF(C214=0,"",TAB!I214)</f>
        <v/>
      </c>
      <c r="BE214" s="15" t="str">
        <f>IFERROR(VLOOKUP(BD214,INSTRUCTION!$D$2:$E$18,2,FALSE),"")</f>
        <v/>
      </c>
      <c r="BF214" s="15" t="str">
        <f t="shared" si="114"/>
        <v/>
      </c>
      <c r="BG214" s="15" t="str">
        <f>IFERROR(VLOOKUP($G214,TAB!$J:$BB,MATCH($BD214,TAB!$1:$1,0)-9,FALSE),"")</f>
        <v/>
      </c>
      <c r="BH214" s="15" t="str">
        <f>IF(BG214="AB",IFERROR(VLOOKUP($G214,TAB!$J:$BB,MATCH($BD214,TAB!$1:$1,0)-8,FALSE),""),"NA")</f>
        <v>NA</v>
      </c>
      <c r="BI214" s="15" t="str">
        <f>IFERROR(VLOOKUP($G214,TAB!$J:$BB,MATCH($BD214,TAB!$1:$1,0)-7,FALSE),"")</f>
        <v/>
      </c>
      <c r="BJ214" s="15" t="str">
        <f>IFERROR(VLOOKUP($G214,TAB!$J:$BB,MATCH($BD214,TAB!$1:$1,0)-6,FALSE),"")</f>
        <v/>
      </c>
      <c r="BK214" s="15" t="str">
        <f t="shared" si="115"/>
        <v/>
      </c>
      <c r="BL214" s="14" t="str">
        <f>IFERROR(VLOOKUP(BK214,INSTRUCTION!$I$1:$J$101,2),"")</f>
        <v/>
      </c>
      <c r="BM214" s="15" t="str">
        <f t="shared" si="102"/>
        <v/>
      </c>
      <c r="BN214" s="15" t="str">
        <f t="shared" si="116"/>
        <v/>
      </c>
      <c r="BO214" s="15" t="str">
        <f>IFERROR(SUMPRODUCT(LARGE((J214,S214,AC214,AM214,AW214,BG214),{1,2,3,4,5})),"")</f>
        <v/>
      </c>
      <c r="BP214" s="15" t="str">
        <f>IFERROR(SUMPRODUCT(LARGE((K214,U214,AE214,AO214,AY214,BI214),{1,2,3,4,5})),"")</f>
        <v/>
      </c>
      <c r="BQ214" s="15" t="str">
        <f>IF(BP214=0,"N.A.",IFERROR(SUMPRODUCT(LARGE((N214,W214,AG214,AQ214,BA214,BK214),{1,2,3,4,5})),""))</f>
        <v/>
      </c>
      <c r="BR214" s="15" t="str">
        <f t="shared" si="117"/>
        <v/>
      </c>
      <c r="BS214" s="15" t="str">
        <f t="shared" si="118"/>
        <v/>
      </c>
      <c r="BT214" s="15" t="str">
        <f t="shared" si="119"/>
        <v>N.A.</v>
      </c>
      <c r="BU214" s="15" t="str">
        <f t="shared" si="120"/>
        <v>N.A.</v>
      </c>
      <c r="BV214" s="15" t="str">
        <f t="shared" si="121"/>
        <v>N.A.</v>
      </c>
      <c r="BW214" s="34" t="str">
        <f t="shared" si="122"/>
        <v>N.A.</v>
      </c>
      <c r="BX214" s="15" t="str">
        <f t="shared" si="123"/>
        <v>N.A.</v>
      </c>
      <c r="BY214" s="15" t="str">
        <f t="shared" si="124"/>
        <v>N.A.</v>
      </c>
      <c r="BZ214" s="15" t="str">
        <f t="shared" si="127"/>
        <v>FAILED</v>
      </c>
      <c r="CA214" s="20" t="str">
        <f t="shared" si="125"/>
        <v/>
      </c>
      <c r="CB214" s="16">
        <f t="shared" si="126"/>
        <v>0</v>
      </c>
    </row>
    <row r="215" spans="1:80" x14ac:dyDescent="0.3">
      <c r="A215" s="49">
        <v>213</v>
      </c>
      <c r="B215" s="15">
        <f>TAB!A215</f>
        <v>0</v>
      </c>
      <c r="C215" s="15">
        <f>TAB!B215</f>
        <v>0</v>
      </c>
      <c r="D215" s="14" t="str">
        <f>IF(C215=0,"",TAB!C215)</f>
        <v/>
      </c>
      <c r="E215" s="14" t="str">
        <f>IF(C215=0,"",TAB!D215)</f>
        <v/>
      </c>
      <c r="F215" s="36" t="str">
        <f>IF(C215=0,"",TAB!E215)</f>
        <v/>
      </c>
      <c r="G215" s="14" t="str">
        <f>IF(C215=0,"",TAB!J215)</f>
        <v/>
      </c>
      <c r="H215" s="15" t="str">
        <f t="shared" si="103"/>
        <v/>
      </c>
      <c r="I215" s="15" t="str">
        <f t="shared" si="128"/>
        <v/>
      </c>
      <c r="J215" s="15" t="str">
        <f>IFERROR(VLOOKUP($G215,TAB!$J:$BB,2,FALSE),"")</f>
        <v/>
      </c>
      <c r="K215" s="15" t="str">
        <f>IF(J215="AB",IFERROR(VLOOKUP($G215,TAB!$J:$BB,3,FALSE),""),"NA")</f>
        <v>NA</v>
      </c>
      <c r="L215" s="15" t="str">
        <f>IFERROR(VLOOKUP($G215,TAB!$J:$BB,4,FALSE),"")</f>
        <v/>
      </c>
      <c r="M215" s="15" t="str">
        <f>IFERROR(VLOOKUP($G215,TAB!$J:$BB,5,FALSE),"")</f>
        <v/>
      </c>
      <c r="N215" s="15" t="str">
        <f t="shared" si="104"/>
        <v/>
      </c>
      <c r="O215" s="14" t="str">
        <f>IFERROR(VLOOKUP(N215,INSTRUCTION!$I$1:$J$101,2),"")</f>
        <v/>
      </c>
      <c r="P215" s="15" t="str">
        <f t="shared" si="97"/>
        <v/>
      </c>
      <c r="Q215" s="15" t="str">
        <f t="shared" si="105"/>
        <v/>
      </c>
      <c r="R215" s="15" t="str">
        <f t="shared" si="106"/>
        <v/>
      </c>
      <c r="S215" s="15" t="str">
        <f>IFERROR(VLOOKUP($G215,TAB!$J:$BB,6,FALSE),"")</f>
        <v/>
      </c>
      <c r="T215" s="15" t="str">
        <f>IF(S215="AB",IFERROR(VLOOKUP($G215,TAB!$J:$BB,7,FALSE),""),"NA")</f>
        <v>NA</v>
      </c>
      <c r="U215" s="15" t="str">
        <f>IFERROR(VLOOKUP($G215,TAB!$J:$BB,8,FALSE),"")</f>
        <v/>
      </c>
      <c r="V215" s="15" t="str">
        <f>IFERROR(VLOOKUP($G215,TAB!$J:$BB,9,FALSE),"")</f>
        <v/>
      </c>
      <c r="W215" s="15" t="str">
        <f t="shared" si="107"/>
        <v/>
      </c>
      <c r="X215" s="14" t="str">
        <f>IFERROR(VLOOKUP(W215,INSTRUCTION!$I$1:$J$101,2),"")</f>
        <v/>
      </c>
      <c r="Y215" s="15" t="str">
        <f t="shared" si="98"/>
        <v/>
      </c>
      <c r="Z215" s="14" t="str">
        <f>IF(C215=0,"",TAB!F215)</f>
        <v/>
      </c>
      <c r="AA215" s="15" t="str">
        <f>IFERROR(VLOOKUP(Z215,INSTRUCTION!$D$2:$E$18,2,FALSE),"")</f>
        <v/>
      </c>
      <c r="AB215" s="15" t="str">
        <f t="shared" si="108"/>
        <v/>
      </c>
      <c r="AC215" s="15" t="str">
        <f>IFERROR(VLOOKUP($G215,TAB!$J:$BB,MATCH($Z215,TAB!$1:$1,0)-9,FALSE),"")</f>
        <v/>
      </c>
      <c r="AD215" s="15" t="str">
        <f>IF(AC215="AB",IFERROR(VLOOKUP($G215,TAB!$J:$BB,MATCH($Z215,TAB!$1:$1,0)-8,FALSE),""),"NA")</f>
        <v>NA</v>
      </c>
      <c r="AE215" s="15" t="str">
        <f>IFERROR(VLOOKUP($G215,TAB!$J:$BB,MATCH($Z215,TAB!$1:$1,0)-7,FALSE),"")</f>
        <v/>
      </c>
      <c r="AF215" s="15" t="str">
        <f>IFERROR(VLOOKUP($G215,TAB!$J:$BB,MATCH($Z215,TAB!$1:$1,0)-6,FALSE),"")</f>
        <v/>
      </c>
      <c r="AG215" s="15" t="str">
        <f t="shared" si="109"/>
        <v/>
      </c>
      <c r="AH215" s="14" t="str">
        <f>IFERROR(VLOOKUP(AG215,INSTRUCTION!$I$1:$J$101,2),"")</f>
        <v/>
      </c>
      <c r="AI215" s="15" t="str">
        <f t="shared" si="99"/>
        <v/>
      </c>
      <c r="AJ215" s="15" t="str">
        <f>IF(C215=0,"",TAB!G215)</f>
        <v/>
      </c>
      <c r="AK215" s="15" t="str">
        <f>IFERROR(VLOOKUP(AJ215,INSTRUCTION!$D$2:$E$18,2,FALSE),"")</f>
        <v/>
      </c>
      <c r="AL215" s="15" t="str">
        <f t="shared" si="110"/>
        <v/>
      </c>
      <c r="AM215" s="15" t="str">
        <f>IFERROR(VLOOKUP($G215,TAB!$J:$BB,MATCH($AJ215,TAB!$1:$1,0)-9,FALSE),"")</f>
        <v/>
      </c>
      <c r="AN215" s="15" t="str">
        <f>IF(AM215="AB",IFERROR(VLOOKUP($G215,TAB!$J:$BB,MATCH($AJ215,TAB!$1:$1,0)-8,FALSE),""),"NA")</f>
        <v>NA</v>
      </c>
      <c r="AO215" s="15" t="str">
        <f>IFERROR(VLOOKUP($G215,TAB!$J:$BB,MATCH($AJ215,TAB!$1:$1,0)-7,FALSE),"")</f>
        <v/>
      </c>
      <c r="AP215" s="15" t="str">
        <f>IFERROR(VLOOKUP($G215,TAB!$J:$BB,MATCH($AJ215,TAB!$1:$1,0)-6,FALSE),"")</f>
        <v/>
      </c>
      <c r="AQ215" s="15" t="str">
        <f t="shared" si="111"/>
        <v/>
      </c>
      <c r="AR215" s="14" t="str">
        <f>IFERROR(VLOOKUP(AQ215,INSTRUCTION!$I$1:$J$101,2),"")</f>
        <v/>
      </c>
      <c r="AS215" s="15" t="str">
        <f t="shared" si="100"/>
        <v/>
      </c>
      <c r="AT215" s="15" t="str">
        <f>IF(C215=0,"",TAB!H215)</f>
        <v/>
      </c>
      <c r="AU215" s="15" t="str">
        <f>IFERROR(VLOOKUP(AT215,INSTRUCTION!$D$2:$E$18,2,FALSE),"")</f>
        <v/>
      </c>
      <c r="AV215" s="15" t="str">
        <f t="shared" si="112"/>
        <v/>
      </c>
      <c r="AW215" s="15" t="str">
        <f>IFERROR(VLOOKUP($G215,TAB!$J:$BB,MATCH($AT215,TAB!$1:$1,0)-9,FALSE),"")</f>
        <v/>
      </c>
      <c r="AX215" s="15" t="str">
        <f>IF(AW215="AB",IFERROR(VLOOKUP($G215,TAB!$J:$BB,MATCH($AT215,TAB!$1:$1,0)-8,FALSE),""),"NA")</f>
        <v>NA</v>
      </c>
      <c r="AY215" s="15" t="str">
        <f>IFERROR(VLOOKUP($G215,TAB!$J:$BB,MATCH($AT215,TAB!$1:$1,0)-7,FALSE),"")</f>
        <v/>
      </c>
      <c r="AZ215" s="15" t="str">
        <f>IFERROR(VLOOKUP($G215,TAB!$J:$BB,MATCH($AT215,TAB!$1:$1,0)-6,FALSE),"")</f>
        <v/>
      </c>
      <c r="BA215" s="15" t="str">
        <f t="shared" si="113"/>
        <v/>
      </c>
      <c r="BB215" s="14" t="str">
        <f>IFERROR(VLOOKUP(BA215,INSTRUCTION!$I$1:$J$101,2),"")</f>
        <v/>
      </c>
      <c r="BC215" s="15" t="str">
        <f t="shared" si="101"/>
        <v/>
      </c>
      <c r="BD215" s="15" t="str">
        <f>IF(C215=0,"",TAB!I215)</f>
        <v/>
      </c>
      <c r="BE215" s="15" t="str">
        <f>IFERROR(VLOOKUP(BD215,INSTRUCTION!$D$2:$E$18,2,FALSE),"")</f>
        <v/>
      </c>
      <c r="BF215" s="15" t="str">
        <f t="shared" si="114"/>
        <v/>
      </c>
      <c r="BG215" s="15" t="str">
        <f>IFERROR(VLOOKUP($G215,TAB!$J:$BB,MATCH($BD215,TAB!$1:$1,0)-9,FALSE),"")</f>
        <v/>
      </c>
      <c r="BH215" s="15" t="str">
        <f>IF(BG215="AB",IFERROR(VLOOKUP($G215,TAB!$J:$BB,MATCH($BD215,TAB!$1:$1,0)-8,FALSE),""),"NA")</f>
        <v>NA</v>
      </c>
      <c r="BI215" s="15" t="str">
        <f>IFERROR(VLOOKUP($G215,TAB!$J:$BB,MATCH($BD215,TAB!$1:$1,0)-7,FALSE),"")</f>
        <v/>
      </c>
      <c r="BJ215" s="15" t="str">
        <f>IFERROR(VLOOKUP($G215,TAB!$J:$BB,MATCH($BD215,TAB!$1:$1,0)-6,FALSE),"")</f>
        <v/>
      </c>
      <c r="BK215" s="15" t="str">
        <f t="shared" si="115"/>
        <v/>
      </c>
      <c r="BL215" s="14" t="str">
        <f>IFERROR(VLOOKUP(BK215,INSTRUCTION!$I$1:$J$101,2),"")</f>
        <v/>
      </c>
      <c r="BM215" s="15" t="str">
        <f t="shared" si="102"/>
        <v/>
      </c>
      <c r="BN215" s="15" t="str">
        <f t="shared" si="116"/>
        <v/>
      </c>
      <c r="BO215" s="15" t="str">
        <f>IFERROR(SUMPRODUCT(LARGE((J215,S215,AC215,AM215,AW215,BG215),{1,2,3,4,5})),"")</f>
        <v/>
      </c>
      <c r="BP215" s="15" t="str">
        <f>IFERROR(SUMPRODUCT(LARGE((K215,U215,AE215,AO215,AY215,BI215),{1,2,3,4,5})),"")</f>
        <v/>
      </c>
      <c r="BQ215" s="15" t="str">
        <f>IF(BP215=0,"N.A.",IFERROR(SUMPRODUCT(LARGE((N215,W215,AG215,AQ215,BA215,BK215),{1,2,3,4,5})),""))</f>
        <v/>
      </c>
      <c r="BR215" s="15" t="str">
        <f t="shared" si="117"/>
        <v/>
      </c>
      <c r="BS215" s="15" t="str">
        <f t="shared" si="118"/>
        <v/>
      </c>
      <c r="BT215" s="15" t="str">
        <f t="shared" si="119"/>
        <v>N.A.</v>
      </c>
      <c r="BU215" s="15" t="str">
        <f t="shared" si="120"/>
        <v>N.A.</v>
      </c>
      <c r="BV215" s="15" t="str">
        <f t="shared" si="121"/>
        <v>N.A.</v>
      </c>
      <c r="BW215" s="34" t="str">
        <f t="shared" si="122"/>
        <v>N.A.</v>
      </c>
      <c r="BX215" s="15" t="str">
        <f t="shared" si="123"/>
        <v>N.A.</v>
      </c>
      <c r="BY215" s="15" t="str">
        <f t="shared" si="124"/>
        <v>N.A.</v>
      </c>
      <c r="BZ215" s="15" t="str">
        <f t="shared" si="127"/>
        <v>FAILED</v>
      </c>
      <c r="CA215" s="20" t="str">
        <f t="shared" si="125"/>
        <v/>
      </c>
      <c r="CB215" s="16">
        <f t="shared" si="126"/>
        <v>0</v>
      </c>
    </row>
    <row r="216" spans="1:80" x14ac:dyDescent="0.3">
      <c r="A216" s="49">
        <v>214</v>
      </c>
      <c r="B216" s="15">
        <f>TAB!A216</f>
        <v>0</v>
      </c>
      <c r="C216" s="15">
        <f>TAB!B216</f>
        <v>0</v>
      </c>
      <c r="D216" s="14" t="str">
        <f>IF(C216=0,"",TAB!C216)</f>
        <v/>
      </c>
      <c r="E216" s="14" t="str">
        <f>IF(C216=0,"",TAB!D216)</f>
        <v/>
      </c>
      <c r="F216" s="36" t="str">
        <f>IF(C216=0,"",TAB!E216)</f>
        <v/>
      </c>
      <c r="G216" s="14" t="str">
        <f>IF(C216=0,"",TAB!J216)</f>
        <v/>
      </c>
      <c r="H216" s="15" t="str">
        <f t="shared" si="103"/>
        <v/>
      </c>
      <c r="I216" s="15" t="str">
        <f t="shared" si="128"/>
        <v/>
      </c>
      <c r="J216" s="15" t="str">
        <f>IFERROR(VLOOKUP($G216,TAB!$J:$BB,2,FALSE),"")</f>
        <v/>
      </c>
      <c r="K216" s="15" t="str">
        <f>IF(J216="AB",IFERROR(VLOOKUP($G216,TAB!$J:$BB,3,FALSE),""),"NA")</f>
        <v>NA</v>
      </c>
      <c r="L216" s="15" t="str">
        <f>IFERROR(VLOOKUP($G216,TAB!$J:$BB,4,FALSE),"")</f>
        <v/>
      </c>
      <c r="M216" s="15" t="str">
        <f>IFERROR(VLOOKUP($G216,TAB!$J:$BB,5,FALSE),"")</f>
        <v/>
      </c>
      <c r="N216" s="15" t="str">
        <f t="shared" si="104"/>
        <v/>
      </c>
      <c r="O216" s="14" t="str">
        <f>IFERROR(VLOOKUP(N216,INSTRUCTION!$I$1:$J$101,2),"")</f>
        <v/>
      </c>
      <c r="P216" s="15" t="str">
        <f t="shared" ref="P216:P277" si="129">IF(O216="","",IF(OR(L216="AB",M216="AB",K216="AB"),"N.A.",IF(N216&gt;=90,"O",IF(N216&gt;=80,"A+",IF(N216&gt;=70,"A",IF(N216&gt;=60,"B+",IF(N216&gt;=50,"B",IF(N216&gt;=40,"C",IF(N216&gt;=30,"P",IF(N216=0,"","F"))))))))))</f>
        <v/>
      </c>
      <c r="Q216" s="15" t="str">
        <f t="shared" si="105"/>
        <v/>
      </c>
      <c r="R216" s="15" t="str">
        <f t="shared" si="106"/>
        <v/>
      </c>
      <c r="S216" s="15" t="str">
        <f>IFERROR(VLOOKUP($G216,TAB!$J:$BB,6,FALSE),"")</f>
        <v/>
      </c>
      <c r="T216" s="15" t="str">
        <f>IF(S216="AB",IFERROR(VLOOKUP($G216,TAB!$J:$BB,7,FALSE),""),"NA")</f>
        <v>NA</v>
      </c>
      <c r="U216" s="15" t="str">
        <f>IFERROR(VLOOKUP($G216,TAB!$J:$BB,8,FALSE),"")</f>
        <v/>
      </c>
      <c r="V216" s="15" t="str">
        <f>IFERROR(VLOOKUP($G216,TAB!$J:$BB,9,FALSE),"")</f>
        <v/>
      </c>
      <c r="W216" s="15" t="str">
        <f t="shared" si="107"/>
        <v/>
      </c>
      <c r="X216" s="14" t="str">
        <f>IFERROR(VLOOKUP(W216,INSTRUCTION!$I$1:$J$101,2),"")</f>
        <v/>
      </c>
      <c r="Y216" s="15" t="str">
        <f t="shared" ref="Y216:Y277" si="130">IF(X216="","",IF(OR(T216="AB",V216="AB",U216="AB"),"N.A.",IF(W216&gt;=90,"O",IF(W216&gt;=80,"A+",IF(W216&gt;=70,"A",IF(W216&gt;=60,"B+",IF(W216&gt;=50,"B",IF(W216&gt;=40,"C",IF(W216&gt;=30,"P",IF(W216=0,"","F"))))))))))</f>
        <v/>
      </c>
      <c r="Z216" s="14" t="str">
        <f>IF(C216=0,"",TAB!F216)</f>
        <v/>
      </c>
      <c r="AA216" s="15" t="str">
        <f>IFERROR(VLOOKUP(Z216,INSTRUCTION!$D$2:$E$18,2,FALSE),"")</f>
        <v/>
      </c>
      <c r="AB216" s="15" t="str">
        <f t="shared" si="108"/>
        <v/>
      </c>
      <c r="AC216" s="15" t="str">
        <f>IFERROR(VLOOKUP($G216,TAB!$J:$BB,MATCH($Z216,TAB!$1:$1,0)-9,FALSE),"")</f>
        <v/>
      </c>
      <c r="AD216" s="15" t="str">
        <f>IF(AC216="AB",IFERROR(VLOOKUP($G216,TAB!$J:$BB,MATCH($Z216,TAB!$1:$1,0)-8,FALSE),""),"NA")</f>
        <v>NA</v>
      </c>
      <c r="AE216" s="15" t="str">
        <f>IFERROR(VLOOKUP($G216,TAB!$J:$BB,MATCH($Z216,TAB!$1:$1,0)-7,FALSE),"")</f>
        <v/>
      </c>
      <c r="AF216" s="15" t="str">
        <f>IFERROR(VLOOKUP($G216,TAB!$J:$BB,MATCH($Z216,TAB!$1:$1,0)-6,FALSE),"")</f>
        <v/>
      </c>
      <c r="AG216" s="15" t="str">
        <f t="shared" si="109"/>
        <v/>
      </c>
      <c r="AH216" s="14" t="str">
        <f>IFERROR(VLOOKUP(AG216,INSTRUCTION!$I$1:$J$101,2),"")</f>
        <v/>
      </c>
      <c r="AI216" s="15" t="str">
        <f t="shared" ref="AI216:AI277" si="131">IF(AH216="","",IF(OR(AD216="AB",AF216="AB",AE216="AB"),"N.A.",IF(AG216&gt;=90,"O",IF(AG216&gt;=80,"A+",IF(AG216&gt;=70,"A",IF(AG216&gt;=60,"B+",IF(AG216&gt;=50,"B",IF(AG216&gt;=40,"C",IF(AG216&gt;=30,"P",IF(AG216=0,"","F"))))))))))</f>
        <v/>
      </c>
      <c r="AJ216" s="15" t="str">
        <f>IF(C216=0,"",TAB!G216)</f>
        <v/>
      </c>
      <c r="AK216" s="15" t="str">
        <f>IFERROR(VLOOKUP(AJ216,INSTRUCTION!$D$2:$E$18,2,FALSE),"")</f>
        <v/>
      </c>
      <c r="AL216" s="15" t="str">
        <f t="shared" si="110"/>
        <v/>
      </c>
      <c r="AM216" s="15" t="str">
        <f>IFERROR(VLOOKUP($G216,TAB!$J:$BB,MATCH($AJ216,TAB!$1:$1,0)-9,FALSE),"")</f>
        <v/>
      </c>
      <c r="AN216" s="15" t="str">
        <f>IF(AM216="AB",IFERROR(VLOOKUP($G216,TAB!$J:$BB,MATCH($AJ216,TAB!$1:$1,0)-8,FALSE),""),"NA")</f>
        <v>NA</v>
      </c>
      <c r="AO216" s="15" t="str">
        <f>IFERROR(VLOOKUP($G216,TAB!$J:$BB,MATCH($AJ216,TAB!$1:$1,0)-7,FALSE),"")</f>
        <v/>
      </c>
      <c r="AP216" s="15" t="str">
        <f>IFERROR(VLOOKUP($G216,TAB!$J:$BB,MATCH($AJ216,TAB!$1:$1,0)-6,FALSE),"")</f>
        <v/>
      </c>
      <c r="AQ216" s="15" t="str">
        <f t="shared" si="111"/>
        <v/>
      </c>
      <c r="AR216" s="14" t="str">
        <f>IFERROR(VLOOKUP(AQ216,INSTRUCTION!$I$1:$J$101,2),"")</f>
        <v/>
      </c>
      <c r="AS216" s="15" t="str">
        <f t="shared" ref="AS216:AS277" si="132">IF(AR216="","",IF(OR(AN216="AB",AP216="AB",AO216="AB"),"N.A.",IF(AQ216&gt;=90,"O",IF(AQ216&gt;=80,"A+",IF(AQ216&gt;=70,"A",IF(AQ216&gt;=60,"B+",IF(AQ216&gt;=50,"B",IF(AQ216&gt;=40,"C",IF(AQ216&gt;=30,"P",IF(AQ216=0,"","F"))))))))))</f>
        <v/>
      </c>
      <c r="AT216" s="15" t="str">
        <f>IF(C216=0,"",TAB!H216)</f>
        <v/>
      </c>
      <c r="AU216" s="15" t="str">
        <f>IFERROR(VLOOKUP(AT216,INSTRUCTION!$D$2:$E$18,2,FALSE),"")</f>
        <v/>
      </c>
      <c r="AV216" s="15" t="str">
        <f t="shared" si="112"/>
        <v/>
      </c>
      <c r="AW216" s="15" t="str">
        <f>IFERROR(VLOOKUP($G216,TAB!$J:$BB,MATCH($AT216,TAB!$1:$1,0)-9,FALSE),"")</f>
        <v/>
      </c>
      <c r="AX216" s="15" t="str">
        <f>IF(AW216="AB",IFERROR(VLOOKUP($G216,TAB!$J:$BB,MATCH($AT216,TAB!$1:$1,0)-8,FALSE),""),"NA")</f>
        <v>NA</v>
      </c>
      <c r="AY216" s="15" t="str">
        <f>IFERROR(VLOOKUP($G216,TAB!$J:$BB,MATCH($AT216,TAB!$1:$1,0)-7,FALSE),"")</f>
        <v/>
      </c>
      <c r="AZ216" s="15" t="str">
        <f>IFERROR(VLOOKUP($G216,TAB!$J:$BB,MATCH($AT216,TAB!$1:$1,0)-6,FALSE),"")</f>
        <v/>
      </c>
      <c r="BA216" s="15" t="str">
        <f t="shared" si="113"/>
        <v/>
      </c>
      <c r="BB216" s="14" t="str">
        <f>IFERROR(VLOOKUP(BA216,INSTRUCTION!$I$1:$J$101,2),"")</f>
        <v/>
      </c>
      <c r="BC216" s="15" t="str">
        <f t="shared" ref="BC216:BC277" si="133">IF(BB216="","",IF(OR(AX216="AB",AZ216="AB",AY216="AB"),"N.A.",IF(BA216&gt;=90,"O",IF(BA216&gt;=80,"A+",IF(BA216&gt;=70,"A",IF(BA216&gt;=60,"B+",IF(BA216&gt;=50,"B",IF(BA216&gt;=40,"C",IF(BA216&gt;=30,"P",IF(BA216=0,"","F"))))))))))</f>
        <v/>
      </c>
      <c r="BD216" s="15" t="str">
        <f>IF(C216=0,"",TAB!I216)</f>
        <v/>
      </c>
      <c r="BE216" s="15" t="str">
        <f>IFERROR(VLOOKUP(BD216,INSTRUCTION!$D$2:$E$18,2,FALSE),"")</f>
        <v/>
      </c>
      <c r="BF216" s="15" t="str">
        <f t="shared" si="114"/>
        <v/>
      </c>
      <c r="BG216" s="15" t="str">
        <f>IFERROR(VLOOKUP($G216,TAB!$J:$BB,MATCH($BD216,TAB!$1:$1,0)-9,FALSE),"")</f>
        <v/>
      </c>
      <c r="BH216" s="15" t="str">
        <f>IF(BG216="AB",IFERROR(VLOOKUP($G216,TAB!$J:$BB,MATCH($BD216,TAB!$1:$1,0)-8,FALSE),""),"NA")</f>
        <v>NA</v>
      </c>
      <c r="BI216" s="15" t="str">
        <f>IFERROR(VLOOKUP($G216,TAB!$J:$BB,MATCH($BD216,TAB!$1:$1,0)-7,FALSE),"")</f>
        <v/>
      </c>
      <c r="BJ216" s="15" t="str">
        <f>IFERROR(VLOOKUP($G216,TAB!$J:$BB,MATCH($BD216,TAB!$1:$1,0)-6,FALSE),"")</f>
        <v/>
      </c>
      <c r="BK216" s="15" t="str">
        <f t="shared" si="115"/>
        <v/>
      </c>
      <c r="BL216" s="14" t="str">
        <f>IFERROR(VLOOKUP(BK216,INSTRUCTION!$I$1:$J$101,2),"")</f>
        <v/>
      </c>
      <c r="BM216" s="15" t="str">
        <f t="shared" ref="BM216:BM277" si="134">IF(BL216="","",IF(OR(BH216="AB",BJ216="AB",BI216="AB"),"N.A.",IF(BK216&gt;=90,"O",IF(BK216&gt;=80,"A+",IF(BK216&gt;=70,"A",IF(BK216&gt;=60,"B+",IF(BK216&gt;=50,"B",IF(BK216&gt;=40,"C",IF(BK216&gt;=30,"P",IF(BK216=0,"","F"))))))))))</f>
        <v/>
      </c>
      <c r="BN216" s="15" t="str">
        <f t="shared" si="116"/>
        <v/>
      </c>
      <c r="BO216" s="15" t="str">
        <f>IFERROR(SUMPRODUCT(LARGE((J216,S216,AC216,AM216,AW216,BG216),{1,2,3,4,5})),"")</f>
        <v/>
      </c>
      <c r="BP216" s="15" t="str">
        <f>IFERROR(SUMPRODUCT(LARGE((K216,U216,AE216,AO216,AY216,BI216),{1,2,3,4,5})),"")</f>
        <v/>
      </c>
      <c r="BQ216" s="15" t="str">
        <f>IF(BP216=0,"N.A.",IFERROR(SUMPRODUCT(LARGE((N216,W216,AG216,AQ216,BA216,BK216),{1,2,3,4,5})),""))</f>
        <v/>
      </c>
      <c r="BR216" s="15" t="str">
        <f t="shared" si="117"/>
        <v/>
      </c>
      <c r="BS216" s="15" t="str">
        <f t="shared" si="118"/>
        <v/>
      </c>
      <c r="BT216" s="15" t="str">
        <f t="shared" si="119"/>
        <v>N.A.</v>
      </c>
      <c r="BU216" s="15" t="str">
        <f t="shared" si="120"/>
        <v>N.A.</v>
      </c>
      <c r="BV216" s="15" t="str">
        <f t="shared" si="121"/>
        <v>N.A.</v>
      </c>
      <c r="BW216" s="34" t="str">
        <f t="shared" si="122"/>
        <v>N.A.</v>
      </c>
      <c r="BX216" s="15" t="str">
        <f t="shared" si="123"/>
        <v>N.A.</v>
      </c>
      <c r="BY216" s="15" t="str">
        <f t="shared" si="124"/>
        <v>N.A.</v>
      </c>
      <c r="BZ216" s="15" t="str">
        <f t="shared" si="127"/>
        <v>FAILED</v>
      </c>
      <c r="CA216" s="20" t="str">
        <f t="shared" si="125"/>
        <v/>
      </c>
      <c r="CB216" s="16">
        <f t="shared" si="126"/>
        <v>0</v>
      </c>
    </row>
    <row r="217" spans="1:80" x14ac:dyDescent="0.3">
      <c r="A217" s="49">
        <v>215</v>
      </c>
      <c r="B217" s="15">
        <f>TAB!A217</f>
        <v>0</v>
      </c>
      <c r="C217" s="15">
        <f>TAB!B217</f>
        <v>0</v>
      </c>
      <c r="D217" s="14" t="str">
        <f>IF(C217=0,"",TAB!C217)</f>
        <v/>
      </c>
      <c r="E217" s="14" t="str">
        <f>IF(C217=0,"",TAB!D217)</f>
        <v/>
      </c>
      <c r="F217" s="36" t="str">
        <f>IF(C217=0,"",TAB!E217)</f>
        <v/>
      </c>
      <c r="G217" s="14" t="str">
        <f>IF(C217=0,"",TAB!J217)</f>
        <v/>
      </c>
      <c r="H217" s="15" t="str">
        <f t="shared" si="103"/>
        <v/>
      </c>
      <c r="I217" s="15" t="str">
        <f t="shared" si="128"/>
        <v/>
      </c>
      <c r="J217" s="15" t="str">
        <f>IFERROR(VLOOKUP($G217,TAB!$J:$BB,2,FALSE),"")</f>
        <v/>
      </c>
      <c r="K217" s="15" t="str">
        <f>IF(J217="AB",IFERROR(VLOOKUP($G217,TAB!$J:$BB,3,FALSE),""),"NA")</f>
        <v>NA</v>
      </c>
      <c r="L217" s="15" t="str">
        <f>IFERROR(VLOOKUP($G217,TAB!$J:$BB,4,FALSE),"")</f>
        <v/>
      </c>
      <c r="M217" s="15" t="str">
        <f>IFERROR(VLOOKUP($G217,TAB!$J:$BB,5,FALSE),"")</f>
        <v/>
      </c>
      <c r="N217" s="15" t="str">
        <f t="shared" si="104"/>
        <v/>
      </c>
      <c r="O217" s="14" t="str">
        <f>IFERROR(VLOOKUP(N217,INSTRUCTION!$I$1:$J$101,2),"")</f>
        <v/>
      </c>
      <c r="P217" s="15" t="str">
        <f t="shared" si="129"/>
        <v/>
      </c>
      <c r="Q217" s="15" t="str">
        <f t="shared" si="105"/>
        <v/>
      </c>
      <c r="R217" s="15" t="str">
        <f t="shared" si="106"/>
        <v/>
      </c>
      <c r="S217" s="15" t="str">
        <f>IFERROR(VLOOKUP($G217,TAB!$J:$BB,6,FALSE),"")</f>
        <v/>
      </c>
      <c r="T217" s="15" t="str">
        <f>IF(S217="AB",IFERROR(VLOOKUP($G217,TAB!$J:$BB,7,FALSE),""),"NA")</f>
        <v>NA</v>
      </c>
      <c r="U217" s="15" t="str">
        <f>IFERROR(VLOOKUP($G217,TAB!$J:$BB,8,FALSE),"")</f>
        <v/>
      </c>
      <c r="V217" s="15" t="str">
        <f>IFERROR(VLOOKUP($G217,TAB!$J:$BB,9,FALSE),"")</f>
        <v/>
      </c>
      <c r="W217" s="15" t="str">
        <f t="shared" si="107"/>
        <v/>
      </c>
      <c r="X217" s="14" t="str">
        <f>IFERROR(VLOOKUP(W217,INSTRUCTION!$I$1:$J$101,2),"")</f>
        <v/>
      </c>
      <c r="Y217" s="15" t="str">
        <f t="shared" si="130"/>
        <v/>
      </c>
      <c r="Z217" s="14" t="str">
        <f>IF(C217=0,"",TAB!F217)</f>
        <v/>
      </c>
      <c r="AA217" s="15" t="str">
        <f>IFERROR(VLOOKUP(Z217,INSTRUCTION!$D$2:$E$18,2,FALSE),"")</f>
        <v/>
      </c>
      <c r="AB217" s="15" t="str">
        <f t="shared" si="108"/>
        <v/>
      </c>
      <c r="AC217" s="15" t="str">
        <f>IFERROR(VLOOKUP($G217,TAB!$J:$BB,MATCH($Z217,TAB!$1:$1,0)-9,FALSE),"")</f>
        <v/>
      </c>
      <c r="AD217" s="15" t="str">
        <f>IF(AC217="AB",IFERROR(VLOOKUP($G217,TAB!$J:$BB,MATCH($Z217,TAB!$1:$1,0)-8,FALSE),""),"NA")</f>
        <v>NA</v>
      </c>
      <c r="AE217" s="15" t="str">
        <f>IFERROR(VLOOKUP($G217,TAB!$J:$BB,MATCH($Z217,TAB!$1:$1,0)-7,FALSE),"")</f>
        <v/>
      </c>
      <c r="AF217" s="15" t="str">
        <f>IFERROR(VLOOKUP($G217,TAB!$J:$BB,MATCH($Z217,TAB!$1:$1,0)-6,FALSE),"")</f>
        <v/>
      </c>
      <c r="AG217" s="15" t="str">
        <f t="shared" si="109"/>
        <v/>
      </c>
      <c r="AH217" s="14" t="str">
        <f>IFERROR(VLOOKUP(AG217,INSTRUCTION!$I$1:$J$101,2),"")</f>
        <v/>
      </c>
      <c r="AI217" s="15" t="str">
        <f t="shared" si="131"/>
        <v/>
      </c>
      <c r="AJ217" s="15" t="str">
        <f>IF(C217=0,"",TAB!G217)</f>
        <v/>
      </c>
      <c r="AK217" s="15" t="str">
        <f>IFERROR(VLOOKUP(AJ217,INSTRUCTION!$D$2:$E$18,2,FALSE),"")</f>
        <v/>
      </c>
      <c r="AL217" s="15" t="str">
        <f t="shared" si="110"/>
        <v/>
      </c>
      <c r="AM217" s="15" t="str">
        <f>IFERROR(VLOOKUP($G217,TAB!$J:$BB,MATCH($AJ217,TAB!$1:$1,0)-9,FALSE),"")</f>
        <v/>
      </c>
      <c r="AN217" s="15" t="str">
        <f>IF(AM217="AB",IFERROR(VLOOKUP($G217,TAB!$J:$BB,MATCH($AJ217,TAB!$1:$1,0)-8,FALSE),""),"NA")</f>
        <v>NA</v>
      </c>
      <c r="AO217" s="15" t="str">
        <f>IFERROR(VLOOKUP($G217,TAB!$J:$BB,MATCH($AJ217,TAB!$1:$1,0)-7,FALSE),"")</f>
        <v/>
      </c>
      <c r="AP217" s="15" t="str">
        <f>IFERROR(VLOOKUP($G217,TAB!$J:$BB,MATCH($AJ217,TAB!$1:$1,0)-6,FALSE),"")</f>
        <v/>
      </c>
      <c r="AQ217" s="15" t="str">
        <f t="shared" si="111"/>
        <v/>
      </c>
      <c r="AR217" s="14" t="str">
        <f>IFERROR(VLOOKUP(AQ217,INSTRUCTION!$I$1:$J$101,2),"")</f>
        <v/>
      </c>
      <c r="AS217" s="15" t="str">
        <f t="shared" si="132"/>
        <v/>
      </c>
      <c r="AT217" s="15" t="str">
        <f>IF(C217=0,"",TAB!H217)</f>
        <v/>
      </c>
      <c r="AU217" s="15" t="str">
        <f>IFERROR(VLOOKUP(AT217,INSTRUCTION!$D$2:$E$18,2,FALSE),"")</f>
        <v/>
      </c>
      <c r="AV217" s="15" t="str">
        <f t="shared" si="112"/>
        <v/>
      </c>
      <c r="AW217" s="15" t="str">
        <f>IFERROR(VLOOKUP($G217,TAB!$J:$BB,MATCH($AT217,TAB!$1:$1,0)-9,FALSE),"")</f>
        <v/>
      </c>
      <c r="AX217" s="15" t="str">
        <f>IF(AW217="AB",IFERROR(VLOOKUP($G217,TAB!$J:$BB,MATCH($AT217,TAB!$1:$1,0)-8,FALSE),""),"NA")</f>
        <v>NA</v>
      </c>
      <c r="AY217" s="15" t="str">
        <f>IFERROR(VLOOKUP($G217,TAB!$J:$BB,MATCH($AT217,TAB!$1:$1,0)-7,FALSE),"")</f>
        <v/>
      </c>
      <c r="AZ217" s="15" t="str">
        <f>IFERROR(VLOOKUP($G217,TAB!$J:$BB,MATCH($AT217,TAB!$1:$1,0)-6,FALSE),"")</f>
        <v/>
      </c>
      <c r="BA217" s="15" t="str">
        <f t="shared" si="113"/>
        <v/>
      </c>
      <c r="BB217" s="14" t="str">
        <f>IFERROR(VLOOKUP(BA217,INSTRUCTION!$I$1:$J$101,2),"")</f>
        <v/>
      </c>
      <c r="BC217" s="15" t="str">
        <f t="shared" si="133"/>
        <v/>
      </c>
      <c r="BD217" s="15" t="str">
        <f>IF(C217=0,"",TAB!I217)</f>
        <v/>
      </c>
      <c r="BE217" s="15" t="str">
        <f>IFERROR(VLOOKUP(BD217,INSTRUCTION!$D$2:$E$18,2,FALSE),"")</f>
        <v/>
      </c>
      <c r="BF217" s="15" t="str">
        <f t="shared" si="114"/>
        <v/>
      </c>
      <c r="BG217" s="15" t="str">
        <f>IFERROR(VLOOKUP($G217,TAB!$J:$BB,MATCH($BD217,TAB!$1:$1,0)-9,FALSE),"")</f>
        <v/>
      </c>
      <c r="BH217" s="15" t="str">
        <f>IF(BG217="AB",IFERROR(VLOOKUP($G217,TAB!$J:$BB,MATCH($BD217,TAB!$1:$1,0)-8,FALSE),""),"NA")</f>
        <v>NA</v>
      </c>
      <c r="BI217" s="15" t="str">
        <f>IFERROR(VLOOKUP($G217,TAB!$J:$BB,MATCH($BD217,TAB!$1:$1,0)-7,FALSE),"")</f>
        <v/>
      </c>
      <c r="BJ217" s="15" t="str">
        <f>IFERROR(VLOOKUP($G217,TAB!$J:$BB,MATCH($BD217,TAB!$1:$1,0)-6,FALSE),"")</f>
        <v/>
      </c>
      <c r="BK217" s="15" t="str">
        <f t="shared" si="115"/>
        <v/>
      </c>
      <c r="BL217" s="14" t="str">
        <f>IFERROR(VLOOKUP(BK217,INSTRUCTION!$I$1:$J$101,2),"")</f>
        <v/>
      </c>
      <c r="BM217" s="15" t="str">
        <f t="shared" si="134"/>
        <v/>
      </c>
      <c r="BN217" s="15" t="str">
        <f t="shared" si="116"/>
        <v/>
      </c>
      <c r="BO217" s="15" t="str">
        <f>IFERROR(SUMPRODUCT(LARGE((J217,S217,AC217,AM217,AW217,BG217),{1,2,3,4,5})),"")</f>
        <v/>
      </c>
      <c r="BP217" s="15" t="str">
        <f>IFERROR(SUMPRODUCT(LARGE((K217,U217,AE217,AO217,AY217,BI217),{1,2,3,4,5})),"")</f>
        <v/>
      </c>
      <c r="BQ217" s="15" t="str">
        <f>IF(BP217=0,"N.A.",IFERROR(SUMPRODUCT(LARGE((N217,W217,AG217,AQ217,BA217,BK217),{1,2,3,4,5})),""))</f>
        <v/>
      </c>
      <c r="BR217" s="15" t="str">
        <f t="shared" si="117"/>
        <v/>
      </c>
      <c r="BS217" s="15" t="str">
        <f t="shared" si="118"/>
        <v/>
      </c>
      <c r="BT217" s="15" t="str">
        <f t="shared" si="119"/>
        <v>N.A.</v>
      </c>
      <c r="BU217" s="15" t="str">
        <f t="shared" si="120"/>
        <v>N.A.</v>
      </c>
      <c r="BV217" s="15" t="str">
        <f t="shared" si="121"/>
        <v>N.A.</v>
      </c>
      <c r="BW217" s="34" t="str">
        <f t="shared" si="122"/>
        <v>N.A.</v>
      </c>
      <c r="BX217" s="15" t="str">
        <f t="shared" si="123"/>
        <v>N.A.</v>
      </c>
      <c r="BY217" s="15" t="str">
        <f t="shared" si="124"/>
        <v>N.A.</v>
      </c>
      <c r="BZ217" s="15" t="str">
        <f t="shared" si="127"/>
        <v>FAILED</v>
      </c>
      <c r="CA217" s="20" t="str">
        <f t="shared" si="125"/>
        <v/>
      </c>
      <c r="CB217" s="16">
        <f t="shared" si="126"/>
        <v>0</v>
      </c>
    </row>
    <row r="218" spans="1:80" x14ac:dyDescent="0.3">
      <c r="A218" s="49">
        <v>216</v>
      </c>
      <c r="B218" s="15">
        <f>TAB!A218</f>
        <v>0</v>
      </c>
      <c r="C218" s="15">
        <f>TAB!B218</f>
        <v>0</v>
      </c>
      <c r="D218" s="14" t="str">
        <f>IF(C218=0,"",TAB!C218)</f>
        <v/>
      </c>
      <c r="E218" s="14" t="str">
        <f>IF(C218=0,"",TAB!D218)</f>
        <v/>
      </c>
      <c r="F218" s="36" t="str">
        <f>IF(C218=0,"",TAB!E218)</f>
        <v/>
      </c>
      <c r="G218" s="14" t="str">
        <f>IF(C218=0,"",TAB!J218)</f>
        <v/>
      </c>
      <c r="H218" s="15" t="str">
        <f t="shared" si="103"/>
        <v/>
      </c>
      <c r="I218" s="15" t="str">
        <f t="shared" si="128"/>
        <v/>
      </c>
      <c r="J218" s="15" t="str">
        <f>IFERROR(VLOOKUP($G218,TAB!$J:$BB,2,FALSE),"")</f>
        <v/>
      </c>
      <c r="K218" s="15" t="str">
        <f>IF(J218="AB",IFERROR(VLOOKUP($G218,TAB!$J:$BB,3,FALSE),""),"NA")</f>
        <v>NA</v>
      </c>
      <c r="L218" s="15" t="str">
        <f>IFERROR(VLOOKUP($G218,TAB!$J:$BB,4,FALSE),"")</f>
        <v/>
      </c>
      <c r="M218" s="15" t="str">
        <f>IFERROR(VLOOKUP($G218,TAB!$J:$BB,5,FALSE),"")</f>
        <v/>
      </c>
      <c r="N218" s="15" t="str">
        <f t="shared" si="104"/>
        <v/>
      </c>
      <c r="O218" s="14" t="str">
        <f>IFERROR(VLOOKUP(N218,INSTRUCTION!$I$1:$J$101,2),"")</f>
        <v/>
      </c>
      <c r="P218" s="15" t="str">
        <f t="shared" si="129"/>
        <v/>
      </c>
      <c r="Q218" s="15" t="str">
        <f t="shared" si="105"/>
        <v/>
      </c>
      <c r="R218" s="15" t="str">
        <f t="shared" si="106"/>
        <v/>
      </c>
      <c r="S218" s="15" t="str">
        <f>IFERROR(VLOOKUP($G218,TAB!$J:$BB,6,FALSE),"")</f>
        <v/>
      </c>
      <c r="T218" s="15" t="str">
        <f>IF(S218="AB",IFERROR(VLOOKUP($G218,TAB!$J:$BB,7,FALSE),""),"NA")</f>
        <v>NA</v>
      </c>
      <c r="U218" s="15" t="str">
        <f>IFERROR(VLOOKUP($G218,TAB!$J:$BB,8,FALSE),"")</f>
        <v/>
      </c>
      <c r="V218" s="15" t="str">
        <f>IFERROR(VLOOKUP($G218,TAB!$J:$BB,9,FALSE),"")</f>
        <v/>
      </c>
      <c r="W218" s="15" t="str">
        <f t="shared" si="107"/>
        <v/>
      </c>
      <c r="X218" s="14" t="str">
        <f>IFERROR(VLOOKUP(W218,INSTRUCTION!$I$1:$J$101,2),"")</f>
        <v/>
      </c>
      <c r="Y218" s="15" t="str">
        <f t="shared" si="130"/>
        <v/>
      </c>
      <c r="Z218" s="14" t="str">
        <f>IF(C218=0,"",TAB!F218)</f>
        <v/>
      </c>
      <c r="AA218" s="15" t="str">
        <f>IFERROR(VLOOKUP(Z218,INSTRUCTION!$D$2:$E$18,2,FALSE),"")</f>
        <v/>
      </c>
      <c r="AB218" s="15" t="str">
        <f t="shared" si="108"/>
        <v/>
      </c>
      <c r="AC218" s="15" t="str">
        <f>IFERROR(VLOOKUP($G218,TAB!$J:$BB,MATCH($Z218,TAB!$1:$1,0)-9,FALSE),"")</f>
        <v/>
      </c>
      <c r="AD218" s="15" t="str">
        <f>IF(AC218="AB",IFERROR(VLOOKUP($G218,TAB!$J:$BB,MATCH($Z218,TAB!$1:$1,0)-8,FALSE),""),"NA")</f>
        <v>NA</v>
      </c>
      <c r="AE218" s="15" t="str">
        <f>IFERROR(VLOOKUP($G218,TAB!$J:$BB,MATCH($Z218,TAB!$1:$1,0)-7,FALSE),"")</f>
        <v/>
      </c>
      <c r="AF218" s="15" t="str">
        <f>IFERROR(VLOOKUP($G218,TAB!$J:$BB,MATCH($Z218,TAB!$1:$1,0)-6,FALSE),"")</f>
        <v/>
      </c>
      <c r="AG218" s="15" t="str">
        <f t="shared" si="109"/>
        <v/>
      </c>
      <c r="AH218" s="14" t="str">
        <f>IFERROR(VLOOKUP(AG218,INSTRUCTION!$I$1:$J$101,2),"")</f>
        <v/>
      </c>
      <c r="AI218" s="15" t="str">
        <f t="shared" si="131"/>
        <v/>
      </c>
      <c r="AJ218" s="15" t="str">
        <f>IF(C218=0,"",TAB!G218)</f>
        <v/>
      </c>
      <c r="AK218" s="15" t="str">
        <f>IFERROR(VLOOKUP(AJ218,INSTRUCTION!$D$2:$E$18,2,FALSE),"")</f>
        <v/>
      </c>
      <c r="AL218" s="15" t="str">
        <f t="shared" si="110"/>
        <v/>
      </c>
      <c r="AM218" s="15" t="str">
        <f>IFERROR(VLOOKUP($G218,TAB!$J:$BB,MATCH($AJ218,TAB!$1:$1,0)-9,FALSE),"")</f>
        <v/>
      </c>
      <c r="AN218" s="15" t="str">
        <f>IF(AM218="AB",IFERROR(VLOOKUP($G218,TAB!$J:$BB,MATCH($AJ218,TAB!$1:$1,0)-8,FALSE),""),"NA")</f>
        <v>NA</v>
      </c>
      <c r="AO218" s="15" t="str">
        <f>IFERROR(VLOOKUP($G218,TAB!$J:$BB,MATCH($AJ218,TAB!$1:$1,0)-7,FALSE),"")</f>
        <v/>
      </c>
      <c r="AP218" s="15" t="str">
        <f>IFERROR(VLOOKUP($G218,TAB!$J:$BB,MATCH($AJ218,TAB!$1:$1,0)-6,FALSE),"")</f>
        <v/>
      </c>
      <c r="AQ218" s="15" t="str">
        <f t="shared" si="111"/>
        <v/>
      </c>
      <c r="AR218" s="14" t="str">
        <f>IFERROR(VLOOKUP(AQ218,INSTRUCTION!$I$1:$J$101,2),"")</f>
        <v/>
      </c>
      <c r="AS218" s="15" t="str">
        <f t="shared" si="132"/>
        <v/>
      </c>
      <c r="AT218" s="15" t="str">
        <f>IF(C218=0,"",TAB!H218)</f>
        <v/>
      </c>
      <c r="AU218" s="15" t="str">
        <f>IFERROR(VLOOKUP(AT218,INSTRUCTION!$D$2:$E$18,2,FALSE),"")</f>
        <v/>
      </c>
      <c r="AV218" s="15" t="str">
        <f t="shared" si="112"/>
        <v/>
      </c>
      <c r="AW218" s="15" t="str">
        <f>IFERROR(VLOOKUP($G218,TAB!$J:$BB,MATCH($AT218,TAB!$1:$1,0)-9,FALSE),"")</f>
        <v/>
      </c>
      <c r="AX218" s="15" t="str">
        <f>IF(AW218="AB",IFERROR(VLOOKUP($G218,TAB!$J:$BB,MATCH($AT218,TAB!$1:$1,0)-8,FALSE),""),"NA")</f>
        <v>NA</v>
      </c>
      <c r="AY218" s="15" t="str">
        <f>IFERROR(VLOOKUP($G218,TAB!$J:$BB,MATCH($AT218,TAB!$1:$1,0)-7,FALSE),"")</f>
        <v/>
      </c>
      <c r="AZ218" s="15" t="str">
        <f>IFERROR(VLOOKUP($G218,TAB!$J:$BB,MATCH($AT218,TAB!$1:$1,0)-6,FALSE),"")</f>
        <v/>
      </c>
      <c r="BA218" s="15" t="str">
        <f t="shared" si="113"/>
        <v/>
      </c>
      <c r="BB218" s="14" t="str">
        <f>IFERROR(VLOOKUP(BA218,INSTRUCTION!$I$1:$J$101,2),"")</f>
        <v/>
      </c>
      <c r="BC218" s="15" t="str">
        <f t="shared" si="133"/>
        <v/>
      </c>
      <c r="BD218" s="15" t="str">
        <f>IF(C218=0,"",TAB!I218)</f>
        <v/>
      </c>
      <c r="BE218" s="15" t="str">
        <f>IFERROR(VLOOKUP(BD218,INSTRUCTION!$D$2:$E$18,2,FALSE),"")</f>
        <v/>
      </c>
      <c r="BF218" s="15" t="str">
        <f t="shared" si="114"/>
        <v/>
      </c>
      <c r="BG218" s="15" t="str">
        <f>IFERROR(VLOOKUP($G218,TAB!$J:$BB,MATCH($BD218,TAB!$1:$1,0)-9,FALSE),"")</f>
        <v/>
      </c>
      <c r="BH218" s="15" t="str">
        <f>IF(BG218="AB",IFERROR(VLOOKUP($G218,TAB!$J:$BB,MATCH($BD218,TAB!$1:$1,0)-8,FALSE),""),"NA")</f>
        <v>NA</v>
      </c>
      <c r="BI218" s="15" t="str">
        <f>IFERROR(VLOOKUP($G218,TAB!$J:$BB,MATCH($BD218,TAB!$1:$1,0)-7,FALSE),"")</f>
        <v/>
      </c>
      <c r="BJ218" s="15" t="str">
        <f>IFERROR(VLOOKUP($G218,TAB!$J:$BB,MATCH($BD218,TAB!$1:$1,0)-6,FALSE),"")</f>
        <v/>
      </c>
      <c r="BK218" s="15" t="str">
        <f t="shared" si="115"/>
        <v/>
      </c>
      <c r="BL218" s="14" t="str">
        <f>IFERROR(VLOOKUP(BK218,INSTRUCTION!$I$1:$J$101,2),"")</f>
        <v/>
      </c>
      <c r="BM218" s="15" t="str">
        <f t="shared" si="134"/>
        <v/>
      </c>
      <c r="BN218" s="15" t="str">
        <f t="shared" si="116"/>
        <v/>
      </c>
      <c r="BO218" s="15" t="str">
        <f>IFERROR(SUMPRODUCT(LARGE((J218,S218,AC218,AM218,AW218,BG218),{1,2,3,4,5})),"")</f>
        <v/>
      </c>
      <c r="BP218" s="15" t="str">
        <f>IFERROR(SUMPRODUCT(LARGE((K218,U218,AE218,AO218,AY218,BI218),{1,2,3,4,5})),"")</f>
        <v/>
      </c>
      <c r="BQ218" s="15" t="str">
        <f>IF(BP218=0,"N.A.",IFERROR(SUMPRODUCT(LARGE((N218,W218,AG218,AQ218,BA218,BK218),{1,2,3,4,5})),""))</f>
        <v/>
      </c>
      <c r="BR218" s="15" t="str">
        <f t="shared" si="117"/>
        <v/>
      </c>
      <c r="BS218" s="15" t="str">
        <f t="shared" si="118"/>
        <v/>
      </c>
      <c r="BT218" s="15" t="str">
        <f t="shared" si="119"/>
        <v>N.A.</v>
      </c>
      <c r="BU218" s="15" t="str">
        <f t="shared" si="120"/>
        <v>N.A.</v>
      </c>
      <c r="BV218" s="15" t="str">
        <f t="shared" si="121"/>
        <v>N.A.</v>
      </c>
      <c r="BW218" s="34" t="str">
        <f t="shared" si="122"/>
        <v>N.A.</v>
      </c>
      <c r="BX218" s="15" t="str">
        <f t="shared" si="123"/>
        <v>N.A.</v>
      </c>
      <c r="BY218" s="15" t="str">
        <f t="shared" si="124"/>
        <v>N.A.</v>
      </c>
      <c r="BZ218" s="15" t="str">
        <f t="shared" si="127"/>
        <v>FAILED</v>
      </c>
      <c r="CA218" s="20" t="str">
        <f t="shared" si="125"/>
        <v/>
      </c>
      <c r="CB218" s="16">
        <f t="shared" si="126"/>
        <v>0</v>
      </c>
    </row>
    <row r="219" spans="1:80" x14ac:dyDescent="0.3">
      <c r="A219" s="49">
        <v>217</v>
      </c>
      <c r="B219" s="15">
        <f>TAB!A219</f>
        <v>0</v>
      </c>
      <c r="C219" s="15">
        <f>TAB!B219</f>
        <v>0</v>
      </c>
      <c r="D219" s="14" t="str">
        <f>IF(C219=0,"",TAB!C219)</f>
        <v/>
      </c>
      <c r="E219" s="14" t="str">
        <f>IF(C219=0,"",TAB!D219)</f>
        <v/>
      </c>
      <c r="F219" s="36" t="str">
        <f>IF(C219=0,"",TAB!E219)</f>
        <v/>
      </c>
      <c r="G219" s="14" t="str">
        <f>IF(C219=0,"",TAB!J219)</f>
        <v/>
      </c>
      <c r="H219" s="15" t="str">
        <f t="shared" si="103"/>
        <v/>
      </c>
      <c r="I219" s="15" t="str">
        <f t="shared" si="128"/>
        <v/>
      </c>
      <c r="J219" s="15" t="str">
        <f>IFERROR(VLOOKUP($G219,TAB!$J:$BB,2,FALSE),"")</f>
        <v/>
      </c>
      <c r="K219" s="15" t="str">
        <f>IF(J219="AB",IFERROR(VLOOKUP($G219,TAB!$J:$BB,3,FALSE),""),"NA")</f>
        <v>NA</v>
      </c>
      <c r="L219" s="15" t="str">
        <f>IFERROR(VLOOKUP($G219,TAB!$J:$BB,4,FALSE),"")</f>
        <v/>
      </c>
      <c r="M219" s="15" t="str">
        <f>IFERROR(VLOOKUP($G219,TAB!$J:$BB,5,FALSE),"")</f>
        <v/>
      </c>
      <c r="N219" s="15" t="str">
        <f t="shared" si="104"/>
        <v/>
      </c>
      <c r="O219" s="14" t="str">
        <f>IFERROR(VLOOKUP(N219,INSTRUCTION!$I$1:$J$101,2),"")</f>
        <v/>
      </c>
      <c r="P219" s="15" t="str">
        <f t="shared" si="129"/>
        <v/>
      </c>
      <c r="Q219" s="15" t="str">
        <f t="shared" si="105"/>
        <v/>
      </c>
      <c r="R219" s="15" t="str">
        <f t="shared" si="106"/>
        <v/>
      </c>
      <c r="S219" s="15" t="str">
        <f>IFERROR(VLOOKUP($G219,TAB!$J:$BB,6,FALSE),"")</f>
        <v/>
      </c>
      <c r="T219" s="15" t="str">
        <f>IF(S219="AB",IFERROR(VLOOKUP($G219,TAB!$J:$BB,7,FALSE),""),"NA")</f>
        <v>NA</v>
      </c>
      <c r="U219" s="15" t="str">
        <f>IFERROR(VLOOKUP($G219,TAB!$J:$BB,8,FALSE),"")</f>
        <v/>
      </c>
      <c r="V219" s="15" t="str">
        <f>IFERROR(VLOOKUP($G219,TAB!$J:$BB,9,FALSE),"")</f>
        <v/>
      </c>
      <c r="W219" s="15" t="str">
        <f t="shared" si="107"/>
        <v/>
      </c>
      <c r="X219" s="14" t="str">
        <f>IFERROR(VLOOKUP(W219,INSTRUCTION!$I$1:$J$101,2),"")</f>
        <v/>
      </c>
      <c r="Y219" s="15" t="str">
        <f t="shared" si="130"/>
        <v/>
      </c>
      <c r="Z219" s="14" t="str">
        <f>IF(C219=0,"",TAB!F219)</f>
        <v/>
      </c>
      <c r="AA219" s="15" t="str">
        <f>IFERROR(VLOOKUP(Z219,INSTRUCTION!$D$2:$E$18,2,FALSE),"")</f>
        <v/>
      </c>
      <c r="AB219" s="15" t="str">
        <f t="shared" si="108"/>
        <v/>
      </c>
      <c r="AC219" s="15" t="str">
        <f>IFERROR(VLOOKUP($G219,TAB!$J:$BB,MATCH($Z219,TAB!$1:$1,0)-9,FALSE),"")</f>
        <v/>
      </c>
      <c r="AD219" s="15" t="str">
        <f>IF(AC219="AB",IFERROR(VLOOKUP($G219,TAB!$J:$BB,MATCH($Z219,TAB!$1:$1,0)-8,FALSE),""),"NA")</f>
        <v>NA</v>
      </c>
      <c r="AE219" s="15" t="str">
        <f>IFERROR(VLOOKUP($G219,TAB!$J:$BB,MATCH($Z219,TAB!$1:$1,0)-7,FALSE),"")</f>
        <v/>
      </c>
      <c r="AF219" s="15" t="str">
        <f>IFERROR(VLOOKUP($G219,TAB!$J:$BB,MATCH($Z219,TAB!$1:$1,0)-6,FALSE),"")</f>
        <v/>
      </c>
      <c r="AG219" s="15" t="str">
        <f t="shared" si="109"/>
        <v/>
      </c>
      <c r="AH219" s="14" t="str">
        <f>IFERROR(VLOOKUP(AG219,INSTRUCTION!$I$1:$J$101,2),"")</f>
        <v/>
      </c>
      <c r="AI219" s="15" t="str">
        <f t="shared" si="131"/>
        <v/>
      </c>
      <c r="AJ219" s="15" t="str">
        <f>IF(C219=0,"",TAB!G219)</f>
        <v/>
      </c>
      <c r="AK219" s="15" t="str">
        <f>IFERROR(VLOOKUP(AJ219,INSTRUCTION!$D$2:$E$18,2,FALSE),"")</f>
        <v/>
      </c>
      <c r="AL219" s="15" t="str">
        <f t="shared" si="110"/>
        <v/>
      </c>
      <c r="AM219" s="15" t="str">
        <f>IFERROR(VLOOKUP($G219,TAB!$J:$BB,MATCH($AJ219,TAB!$1:$1,0)-9,FALSE),"")</f>
        <v/>
      </c>
      <c r="AN219" s="15" t="str">
        <f>IF(AM219="AB",IFERROR(VLOOKUP($G219,TAB!$J:$BB,MATCH($AJ219,TAB!$1:$1,0)-8,FALSE),""),"NA")</f>
        <v>NA</v>
      </c>
      <c r="AO219" s="15" t="str">
        <f>IFERROR(VLOOKUP($G219,TAB!$J:$BB,MATCH($AJ219,TAB!$1:$1,0)-7,FALSE),"")</f>
        <v/>
      </c>
      <c r="AP219" s="15" t="str">
        <f>IFERROR(VLOOKUP($G219,TAB!$J:$BB,MATCH($AJ219,TAB!$1:$1,0)-6,FALSE),"")</f>
        <v/>
      </c>
      <c r="AQ219" s="15" t="str">
        <f t="shared" si="111"/>
        <v/>
      </c>
      <c r="AR219" s="14" t="str">
        <f>IFERROR(VLOOKUP(AQ219,INSTRUCTION!$I$1:$J$101,2),"")</f>
        <v/>
      </c>
      <c r="AS219" s="15" t="str">
        <f t="shared" si="132"/>
        <v/>
      </c>
      <c r="AT219" s="15" t="str">
        <f>IF(C219=0,"",TAB!H219)</f>
        <v/>
      </c>
      <c r="AU219" s="15" t="str">
        <f>IFERROR(VLOOKUP(AT219,INSTRUCTION!$D$2:$E$18,2,FALSE),"")</f>
        <v/>
      </c>
      <c r="AV219" s="15" t="str">
        <f t="shared" si="112"/>
        <v/>
      </c>
      <c r="AW219" s="15" t="str">
        <f>IFERROR(VLOOKUP($G219,TAB!$J:$BB,MATCH($AT219,TAB!$1:$1,0)-9,FALSE),"")</f>
        <v/>
      </c>
      <c r="AX219" s="15" t="str">
        <f>IF(AW219="AB",IFERROR(VLOOKUP($G219,TAB!$J:$BB,MATCH($AT219,TAB!$1:$1,0)-8,FALSE),""),"NA")</f>
        <v>NA</v>
      </c>
      <c r="AY219" s="15" t="str">
        <f>IFERROR(VLOOKUP($G219,TAB!$J:$BB,MATCH($AT219,TAB!$1:$1,0)-7,FALSE),"")</f>
        <v/>
      </c>
      <c r="AZ219" s="15" t="str">
        <f>IFERROR(VLOOKUP($G219,TAB!$J:$BB,MATCH($AT219,TAB!$1:$1,0)-6,FALSE),"")</f>
        <v/>
      </c>
      <c r="BA219" s="15" t="str">
        <f t="shared" si="113"/>
        <v/>
      </c>
      <c r="BB219" s="14" t="str">
        <f>IFERROR(VLOOKUP(BA219,INSTRUCTION!$I$1:$J$101,2),"")</f>
        <v/>
      </c>
      <c r="BC219" s="15" t="str">
        <f t="shared" si="133"/>
        <v/>
      </c>
      <c r="BD219" s="15" t="str">
        <f>IF(C219=0,"",TAB!I219)</f>
        <v/>
      </c>
      <c r="BE219" s="15" t="str">
        <f>IFERROR(VLOOKUP(BD219,INSTRUCTION!$D$2:$E$18,2,FALSE),"")</f>
        <v/>
      </c>
      <c r="BF219" s="15" t="str">
        <f t="shared" si="114"/>
        <v/>
      </c>
      <c r="BG219" s="15" t="str">
        <f>IFERROR(VLOOKUP($G219,TAB!$J:$BB,MATCH($BD219,TAB!$1:$1,0)-9,FALSE),"")</f>
        <v/>
      </c>
      <c r="BH219" s="15" t="str">
        <f>IF(BG219="AB",IFERROR(VLOOKUP($G219,TAB!$J:$BB,MATCH($BD219,TAB!$1:$1,0)-8,FALSE),""),"NA")</f>
        <v>NA</v>
      </c>
      <c r="BI219" s="15" t="str">
        <f>IFERROR(VLOOKUP($G219,TAB!$J:$BB,MATCH($BD219,TAB!$1:$1,0)-7,FALSE),"")</f>
        <v/>
      </c>
      <c r="BJ219" s="15" t="str">
        <f>IFERROR(VLOOKUP($G219,TAB!$J:$BB,MATCH($BD219,TAB!$1:$1,0)-6,FALSE),"")</f>
        <v/>
      </c>
      <c r="BK219" s="15" t="str">
        <f t="shared" si="115"/>
        <v/>
      </c>
      <c r="BL219" s="14" t="str">
        <f>IFERROR(VLOOKUP(BK219,INSTRUCTION!$I$1:$J$101,2),"")</f>
        <v/>
      </c>
      <c r="BM219" s="15" t="str">
        <f t="shared" si="134"/>
        <v/>
      </c>
      <c r="BN219" s="15" t="str">
        <f t="shared" si="116"/>
        <v/>
      </c>
      <c r="BO219" s="15" t="str">
        <f>IFERROR(SUMPRODUCT(LARGE((J219,S219,AC219,AM219,AW219,BG219),{1,2,3,4,5})),"")</f>
        <v/>
      </c>
      <c r="BP219" s="15" t="str">
        <f>IFERROR(SUMPRODUCT(LARGE((K219,U219,AE219,AO219,AY219,BI219),{1,2,3,4,5})),"")</f>
        <v/>
      </c>
      <c r="BQ219" s="15" t="str">
        <f>IF(BP219=0,"N.A.",IFERROR(SUMPRODUCT(LARGE((N219,W219,AG219,AQ219,BA219,BK219),{1,2,3,4,5})),""))</f>
        <v/>
      </c>
      <c r="BR219" s="15" t="str">
        <f t="shared" si="117"/>
        <v/>
      </c>
      <c r="BS219" s="15" t="str">
        <f t="shared" si="118"/>
        <v/>
      </c>
      <c r="BT219" s="15" t="str">
        <f t="shared" si="119"/>
        <v>N.A.</v>
      </c>
      <c r="BU219" s="15" t="str">
        <f t="shared" si="120"/>
        <v>N.A.</v>
      </c>
      <c r="BV219" s="15" t="str">
        <f t="shared" si="121"/>
        <v>N.A.</v>
      </c>
      <c r="BW219" s="34" t="str">
        <f t="shared" si="122"/>
        <v>N.A.</v>
      </c>
      <c r="BX219" s="15" t="str">
        <f t="shared" si="123"/>
        <v>N.A.</v>
      </c>
      <c r="BY219" s="15" t="str">
        <f t="shared" si="124"/>
        <v>N.A.</v>
      </c>
      <c r="BZ219" s="15" t="str">
        <f t="shared" si="127"/>
        <v>FAILED</v>
      </c>
      <c r="CA219" s="20" t="str">
        <f t="shared" si="125"/>
        <v/>
      </c>
      <c r="CB219" s="16">
        <f t="shared" si="126"/>
        <v>0</v>
      </c>
    </row>
    <row r="220" spans="1:80" x14ac:dyDescent="0.3">
      <c r="A220" s="49">
        <v>218</v>
      </c>
      <c r="B220" s="15">
        <f>TAB!A220</f>
        <v>0</v>
      </c>
      <c r="C220" s="15">
        <f>TAB!B220</f>
        <v>0</v>
      </c>
      <c r="D220" s="14" t="str">
        <f>IF(C220=0,"",TAB!C220)</f>
        <v/>
      </c>
      <c r="E220" s="14" t="str">
        <f>IF(C220=0,"",TAB!D220)</f>
        <v/>
      </c>
      <c r="F220" s="36" t="str">
        <f>IF(C220=0,"",TAB!E220)</f>
        <v/>
      </c>
      <c r="G220" s="14" t="str">
        <f>IF(C220=0,"",TAB!J220)</f>
        <v/>
      </c>
      <c r="H220" s="15" t="str">
        <f t="shared" si="103"/>
        <v/>
      </c>
      <c r="I220" s="15" t="str">
        <f t="shared" si="128"/>
        <v/>
      </c>
      <c r="J220" s="15" t="str">
        <f>IFERROR(VLOOKUP($G220,TAB!$J:$BB,2,FALSE),"")</f>
        <v/>
      </c>
      <c r="K220" s="15" t="str">
        <f>IF(J220="AB",IFERROR(VLOOKUP($G220,TAB!$J:$BB,3,FALSE),""),"NA")</f>
        <v>NA</v>
      </c>
      <c r="L220" s="15" t="str">
        <f>IFERROR(VLOOKUP($G220,TAB!$J:$BB,4,FALSE),"")</f>
        <v/>
      </c>
      <c r="M220" s="15" t="str">
        <f>IFERROR(VLOOKUP($G220,TAB!$J:$BB,5,FALSE),"")</f>
        <v/>
      </c>
      <c r="N220" s="15" t="str">
        <f t="shared" si="104"/>
        <v/>
      </c>
      <c r="O220" s="14" t="str">
        <f>IFERROR(VLOOKUP(N220,INSTRUCTION!$I$1:$J$101,2),"")</f>
        <v/>
      </c>
      <c r="P220" s="15" t="str">
        <f t="shared" si="129"/>
        <v/>
      </c>
      <c r="Q220" s="15" t="str">
        <f t="shared" si="105"/>
        <v/>
      </c>
      <c r="R220" s="15" t="str">
        <f t="shared" si="106"/>
        <v/>
      </c>
      <c r="S220" s="15" t="str">
        <f>IFERROR(VLOOKUP($G220,TAB!$J:$BB,6,FALSE),"")</f>
        <v/>
      </c>
      <c r="T220" s="15" t="str">
        <f>IF(S220="AB",IFERROR(VLOOKUP($G220,TAB!$J:$BB,7,FALSE),""),"NA")</f>
        <v>NA</v>
      </c>
      <c r="U220" s="15" t="str">
        <f>IFERROR(VLOOKUP($G220,TAB!$J:$BB,8,FALSE),"")</f>
        <v/>
      </c>
      <c r="V220" s="15" t="str">
        <f>IFERROR(VLOOKUP($G220,TAB!$J:$BB,9,FALSE),"")</f>
        <v/>
      </c>
      <c r="W220" s="15" t="str">
        <f t="shared" si="107"/>
        <v/>
      </c>
      <c r="X220" s="14" t="str">
        <f>IFERROR(VLOOKUP(W220,INSTRUCTION!$I$1:$J$101,2),"")</f>
        <v/>
      </c>
      <c r="Y220" s="15" t="str">
        <f t="shared" si="130"/>
        <v/>
      </c>
      <c r="Z220" s="14" t="str">
        <f>IF(C220=0,"",TAB!F220)</f>
        <v/>
      </c>
      <c r="AA220" s="15" t="str">
        <f>IFERROR(VLOOKUP(Z220,INSTRUCTION!$D$2:$E$18,2,FALSE),"")</f>
        <v/>
      </c>
      <c r="AB220" s="15" t="str">
        <f t="shared" si="108"/>
        <v/>
      </c>
      <c r="AC220" s="15" t="str">
        <f>IFERROR(VLOOKUP($G220,TAB!$J:$BB,MATCH($Z220,TAB!$1:$1,0)-9,FALSE),"")</f>
        <v/>
      </c>
      <c r="AD220" s="15" t="str">
        <f>IF(AC220="AB",IFERROR(VLOOKUP($G220,TAB!$J:$BB,MATCH($Z220,TAB!$1:$1,0)-8,FALSE),""),"NA")</f>
        <v>NA</v>
      </c>
      <c r="AE220" s="15" t="str">
        <f>IFERROR(VLOOKUP($G220,TAB!$J:$BB,MATCH($Z220,TAB!$1:$1,0)-7,FALSE),"")</f>
        <v/>
      </c>
      <c r="AF220" s="15" t="str">
        <f>IFERROR(VLOOKUP($G220,TAB!$J:$BB,MATCH($Z220,TAB!$1:$1,0)-6,FALSE),"")</f>
        <v/>
      </c>
      <c r="AG220" s="15" t="str">
        <f t="shared" si="109"/>
        <v/>
      </c>
      <c r="AH220" s="14" t="str">
        <f>IFERROR(VLOOKUP(AG220,INSTRUCTION!$I$1:$J$101,2),"")</f>
        <v/>
      </c>
      <c r="AI220" s="15" t="str">
        <f t="shared" si="131"/>
        <v/>
      </c>
      <c r="AJ220" s="15" t="str">
        <f>IF(C220=0,"",TAB!G220)</f>
        <v/>
      </c>
      <c r="AK220" s="15" t="str">
        <f>IFERROR(VLOOKUP(AJ220,INSTRUCTION!$D$2:$E$18,2,FALSE),"")</f>
        <v/>
      </c>
      <c r="AL220" s="15" t="str">
        <f t="shared" si="110"/>
        <v/>
      </c>
      <c r="AM220" s="15" t="str">
        <f>IFERROR(VLOOKUP($G220,TAB!$J:$BB,MATCH($AJ220,TAB!$1:$1,0)-9,FALSE),"")</f>
        <v/>
      </c>
      <c r="AN220" s="15" t="str">
        <f>IF(AM220="AB",IFERROR(VLOOKUP($G220,TAB!$J:$BB,MATCH($AJ220,TAB!$1:$1,0)-8,FALSE),""),"NA")</f>
        <v>NA</v>
      </c>
      <c r="AO220" s="15" t="str">
        <f>IFERROR(VLOOKUP($G220,TAB!$J:$BB,MATCH($AJ220,TAB!$1:$1,0)-7,FALSE),"")</f>
        <v/>
      </c>
      <c r="AP220" s="15" t="str">
        <f>IFERROR(VLOOKUP($G220,TAB!$J:$BB,MATCH($AJ220,TAB!$1:$1,0)-6,FALSE),"")</f>
        <v/>
      </c>
      <c r="AQ220" s="15" t="str">
        <f t="shared" si="111"/>
        <v/>
      </c>
      <c r="AR220" s="14" t="str">
        <f>IFERROR(VLOOKUP(AQ220,INSTRUCTION!$I$1:$J$101,2),"")</f>
        <v/>
      </c>
      <c r="AS220" s="15" t="str">
        <f t="shared" si="132"/>
        <v/>
      </c>
      <c r="AT220" s="15" t="str">
        <f>IF(C220=0,"",TAB!H220)</f>
        <v/>
      </c>
      <c r="AU220" s="15" t="str">
        <f>IFERROR(VLOOKUP(AT220,INSTRUCTION!$D$2:$E$18,2,FALSE),"")</f>
        <v/>
      </c>
      <c r="AV220" s="15" t="str">
        <f t="shared" si="112"/>
        <v/>
      </c>
      <c r="AW220" s="15" t="str">
        <f>IFERROR(VLOOKUP($G220,TAB!$J:$BB,MATCH($AT220,TAB!$1:$1,0)-9,FALSE),"")</f>
        <v/>
      </c>
      <c r="AX220" s="15" t="str">
        <f>IF(AW220="AB",IFERROR(VLOOKUP($G220,TAB!$J:$BB,MATCH($AT220,TAB!$1:$1,0)-8,FALSE),""),"NA")</f>
        <v>NA</v>
      </c>
      <c r="AY220" s="15" t="str">
        <f>IFERROR(VLOOKUP($G220,TAB!$J:$BB,MATCH($AT220,TAB!$1:$1,0)-7,FALSE),"")</f>
        <v/>
      </c>
      <c r="AZ220" s="15" t="str">
        <f>IFERROR(VLOOKUP($G220,TAB!$J:$BB,MATCH($AT220,TAB!$1:$1,0)-6,FALSE),"")</f>
        <v/>
      </c>
      <c r="BA220" s="15" t="str">
        <f t="shared" si="113"/>
        <v/>
      </c>
      <c r="BB220" s="14" t="str">
        <f>IFERROR(VLOOKUP(BA220,INSTRUCTION!$I$1:$J$101,2),"")</f>
        <v/>
      </c>
      <c r="BC220" s="15" t="str">
        <f t="shared" si="133"/>
        <v/>
      </c>
      <c r="BD220" s="15" t="str">
        <f>IF(C220=0,"",TAB!I220)</f>
        <v/>
      </c>
      <c r="BE220" s="15" t="str">
        <f>IFERROR(VLOOKUP(BD220,INSTRUCTION!$D$2:$E$18,2,FALSE),"")</f>
        <v/>
      </c>
      <c r="BF220" s="15" t="str">
        <f t="shared" si="114"/>
        <v/>
      </c>
      <c r="BG220" s="15" t="str">
        <f>IFERROR(VLOOKUP($G220,TAB!$J:$BB,MATCH($BD220,TAB!$1:$1,0)-9,FALSE),"")</f>
        <v/>
      </c>
      <c r="BH220" s="15" t="str">
        <f>IF(BG220="AB",IFERROR(VLOOKUP($G220,TAB!$J:$BB,MATCH($BD220,TAB!$1:$1,0)-8,FALSE),""),"NA")</f>
        <v>NA</v>
      </c>
      <c r="BI220" s="15" t="str">
        <f>IFERROR(VLOOKUP($G220,TAB!$J:$BB,MATCH($BD220,TAB!$1:$1,0)-7,FALSE),"")</f>
        <v/>
      </c>
      <c r="BJ220" s="15" t="str">
        <f>IFERROR(VLOOKUP($G220,TAB!$J:$BB,MATCH($BD220,TAB!$1:$1,0)-6,FALSE),"")</f>
        <v/>
      </c>
      <c r="BK220" s="15" t="str">
        <f t="shared" si="115"/>
        <v/>
      </c>
      <c r="BL220" s="14" t="str">
        <f>IFERROR(VLOOKUP(BK220,INSTRUCTION!$I$1:$J$101,2),"")</f>
        <v/>
      </c>
      <c r="BM220" s="15" t="str">
        <f t="shared" si="134"/>
        <v/>
      </c>
      <c r="BN220" s="15" t="str">
        <f t="shared" si="116"/>
        <v/>
      </c>
      <c r="BO220" s="15" t="str">
        <f>IFERROR(SUMPRODUCT(LARGE((J220,S220,AC220,AM220,AW220,BG220),{1,2,3,4,5})),"")</f>
        <v/>
      </c>
      <c r="BP220" s="15" t="str">
        <f>IFERROR(SUMPRODUCT(LARGE((K220,U220,AE220,AO220,AY220,BI220),{1,2,3,4,5})),"")</f>
        <v/>
      </c>
      <c r="BQ220" s="15" t="str">
        <f>IF(BP220=0,"N.A.",IFERROR(SUMPRODUCT(LARGE((N220,W220,AG220,AQ220,BA220,BK220),{1,2,3,4,5})),""))</f>
        <v/>
      </c>
      <c r="BR220" s="15" t="str">
        <f t="shared" si="117"/>
        <v/>
      </c>
      <c r="BS220" s="15" t="str">
        <f t="shared" si="118"/>
        <v/>
      </c>
      <c r="BT220" s="15" t="str">
        <f t="shared" si="119"/>
        <v>N.A.</v>
      </c>
      <c r="BU220" s="15" t="str">
        <f t="shared" si="120"/>
        <v>N.A.</v>
      </c>
      <c r="BV220" s="15" t="str">
        <f t="shared" si="121"/>
        <v>N.A.</v>
      </c>
      <c r="BW220" s="34" t="str">
        <f t="shared" si="122"/>
        <v>N.A.</v>
      </c>
      <c r="BX220" s="15" t="str">
        <f t="shared" si="123"/>
        <v>N.A.</v>
      </c>
      <c r="BY220" s="15" t="str">
        <f t="shared" si="124"/>
        <v>N.A.</v>
      </c>
      <c r="BZ220" s="15" t="str">
        <f t="shared" si="127"/>
        <v>FAILED</v>
      </c>
      <c r="CA220" s="20" t="str">
        <f t="shared" si="125"/>
        <v/>
      </c>
      <c r="CB220" s="16">
        <f t="shared" si="126"/>
        <v>0</v>
      </c>
    </row>
    <row r="221" spans="1:80" x14ac:dyDescent="0.3">
      <c r="A221" s="49">
        <v>219</v>
      </c>
      <c r="B221" s="15">
        <f>TAB!A221</f>
        <v>0</v>
      </c>
      <c r="C221" s="15">
        <f>TAB!B221</f>
        <v>0</v>
      </c>
      <c r="D221" s="14" t="str">
        <f>IF(C221=0,"",TAB!C221)</f>
        <v/>
      </c>
      <c r="E221" s="14" t="str">
        <f>IF(C221=0,"",TAB!D221)</f>
        <v/>
      </c>
      <c r="F221" s="36" t="str">
        <f>IF(C221=0,"",TAB!E221)</f>
        <v/>
      </c>
      <c r="G221" s="14" t="str">
        <f>IF(C221=0,"",TAB!J221)</f>
        <v/>
      </c>
      <c r="H221" s="15" t="str">
        <f t="shared" si="103"/>
        <v/>
      </c>
      <c r="I221" s="15" t="str">
        <f t="shared" si="128"/>
        <v/>
      </c>
      <c r="J221" s="15" t="str">
        <f>IFERROR(VLOOKUP($G221,TAB!$J:$BB,2,FALSE),"")</f>
        <v/>
      </c>
      <c r="K221" s="15" t="str">
        <f>IF(J221="AB",IFERROR(VLOOKUP($G221,TAB!$J:$BB,3,FALSE),""),"NA")</f>
        <v>NA</v>
      </c>
      <c r="L221" s="15" t="str">
        <f>IFERROR(VLOOKUP($G221,TAB!$J:$BB,4,FALSE),"")</f>
        <v/>
      </c>
      <c r="M221" s="15" t="str">
        <f>IFERROR(VLOOKUP($G221,TAB!$J:$BB,5,FALSE),"")</f>
        <v/>
      </c>
      <c r="N221" s="15" t="str">
        <f t="shared" si="104"/>
        <v/>
      </c>
      <c r="O221" s="14" t="str">
        <f>IFERROR(VLOOKUP(N221,INSTRUCTION!$I$1:$J$101,2),"")</f>
        <v/>
      </c>
      <c r="P221" s="15" t="str">
        <f t="shared" si="129"/>
        <v/>
      </c>
      <c r="Q221" s="15" t="str">
        <f t="shared" si="105"/>
        <v/>
      </c>
      <c r="R221" s="15" t="str">
        <f t="shared" si="106"/>
        <v/>
      </c>
      <c r="S221" s="15" t="str">
        <f>IFERROR(VLOOKUP($G221,TAB!$J:$BB,6,FALSE),"")</f>
        <v/>
      </c>
      <c r="T221" s="15" t="str">
        <f>IF(S221="AB",IFERROR(VLOOKUP($G221,TAB!$J:$BB,7,FALSE),""),"NA")</f>
        <v>NA</v>
      </c>
      <c r="U221" s="15" t="str">
        <f>IFERROR(VLOOKUP($G221,TAB!$J:$BB,8,FALSE),"")</f>
        <v/>
      </c>
      <c r="V221" s="15" t="str">
        <f>IFERROR(VLOOKUP($G221,TAB!$J:$BB,9,FALSE),"")</f>
        <v/>
      </c>
      <c r="W221" s="15" t="str">
        <f t="shared" si="107"/>
        <v/>
      </c>
      <c r="X221" s="14" t="str">
        <f>IFERROR(VLOOKUP(W221,INSTRUCTION!$I$1:$J$101,2),"")</f>
        <v/>
      </c>
      <c r="Y221" s="15" t="str">
        <f t="shared" si="130"/>
        <v/>
      </c>
      <c r="Z221" s="14" t="str">
        <f>IF(C221=0,"",TAB!F221)</f>
        <v/>
      </c>
      <c r="AA221" s="15" t="str">
        <f>IFERROR(VLOOKUP(Z221,INSTRUCTION!$D$2:$E$18,2,FALSE),"")</f>
        <v/>
      </c>
      <c r="AB221" s="15" t="str">
        <f t="shared" si="108"/>
        <v/>
      </c>
      <c r="AC221" s="15" t="str">
        <f>IFERROR(VLOOKUP($G221,TAB!$J:$BB,MATCH($Z221,TAB!$1:$1,0)-9,FALSE),"")</f>
        <v/>
      </c>
      <c r="AD221" s="15" t="str">
        <f>IF(AC221="AB",IFERROR(VLOOKUP($G221,TAB!$J:$BB,MATCH($Z221,TAB!$1:$1,0)-8,FALSE),""),"NA")</f>
        <v>NA</v>
      </c>
      <c r="AE221" s="15" t="str">
        <f>IFERROR(VLOOKUP($G221,TAB!$J:$BB,MATCH($Z221,TAB!$1:$1,0)-7,FALSE),"")</f>
        <v/>
      </c>
      <c r="AF221" s="15" t="str">
        <f>IFERROR(VLOOKUP($G221,TAB!$J:$BB,MATCH($Z221,TAB!$1:$1,0)-6,FALSE),"")</f>
        <v/>
      </c>
      <c r="AG221" s="15" t="str">
        <f t="shared" si="109"/>
        <v/>
      </c>
      <c r="AH221" s="14" t="str">
        <f>IFERROR(VLOOKUP(AG221,INSTRUCTION!$I$1:$J$101,2),"")</f>
        <v/>
      </c>
      <c r="AI221" s="15" t="str">
        <f t="shared" si="131"/>
        <v/>
      </c>
      <c r="AJ221" s="15" t="str">
        <f>IF(C221=0,"",TAB!G221)</f>
        <v/>
      </c>
      <c r="AK221" s="15" t="str">
        <f>IFERROR(VLOOKUP(AJ221,INSTRUCTION!$D$2:$E$18,2,FALSE),"")</f>
        <v/>
      </c>
      <c r="AL221" s="15" t="str">
        <f t="shared" si="110"/>
        <v/>
      </c>
      <c r="AM221" s="15" t="str">
        <f>IFERROR(VLOOKUP($G221,TAB!$J:$BB,MATCH($AJ221,TAB!$1:$1,0)-9,FALSE),"")</f>
        <v/>
      </c>
      <c r="AN221" s="15" t="str">
        <f>IF(AM221="AB",IFERROR(VLOOKUP($G221,TAB!$J:$BB,MATCH($AJ221,TAB!$1:$1,0)-8,FALSE),""),"NA")</f>
        <v>NA</v>
      </c>
      <c r="AO221" s="15" t="str">
        <f>IFERROR(VLOOKUP($G221,TAB!$J:$BB,MATCH($AJ221,TAB!$1:$1,0)-7,FALSE),"")</f>
        <v/>
      </c>
      <c r="AP221" s="15" t="str">
        <f>IFERROR(VLOOKUP($G221,TAB!$J:$BB,MATCH($AJ221,TAB!$1:$1,0)-6,FALSE),"")</f>
        <v/>
      </c>
      <c r="AQ221" s="15" t="str">
        <f t="shared" si="111"/>
        <v/>
      </c>
      <c r="AR221" s="14" t="str">
        <f>IFERROR(VLOOKUP(AQ221,INSTRUCTION!$I$1:$J$101,2),"")</f>
        <v/>
      </c>
      <c r="AS221" s="15" t="str">
        <f t="shared" si="132"/>
        <v/>
      </c>
      <c r="AT221" s="15" t="str">
        <f>IF(C221=0,"",TAB!H221)</f>
        <v/>
      </c>
      <c r="AU221" s="15" t="str">
        <f>IFERROR(VLOOKUP(AT221,INSTRUCTION!$D$2:$E$18,2,FALSE),"")</f>
        <v/>
      </c>
      <c r="AV221" s="15" t="str">
        <f t="shared" si="112"/>
        <v/>
      </c>
      <c r="AW221" s="15" t="str">
        <f>IFERROR(VLOOKUP($G221,TAB!$J:$BB,MATCH($AT221,TAB!$1:$1,0)-9,FALSE),"")</f>
        <v/>
      </c>
      <c r="AX221" s="15" t="str">
        <f>IF(AW221="AB",IFERROR(VLOOKUP($G221,TAB!$J:$BB,MATCH($AT221,TAB!$1:$1,0)-8,FALSE),""),"NA")</f>
        <v>NA</v>
      </c>
      <c r="AY221" s="15" t="str">
        <f>IFERROR(VLOOKUP($G221,TAB!$J:$BB,MATCH($AT221,TAB!$1:$1,0)-7,FALSE),"")</f>
        <v/>
      </c>
      <c r="AZ221" s="15" t="str">
        <f>IFERROR(VLOOKUP($G221,TAB!$J:$BB,MATCH($AT221,TAB!$1:$1,0)-6,FALSE),"")</f>
        <v/>
      </c>
      <c r="BA221" s="15" t="str">
        <f t="shared" si="113"/>
        <v/>
      </c>
      <c r="BB221" s="14" t="str">
        <f>IFERROR(VLOOKUP(BA221,INSTRUCTION!$I$1:$J$101,2),"")</f>
        <v/>
      </c>
      <c r="BC221" s="15" t="str">
        <f t="shared" si="133"/>
        <v/>
      </c>
      <c r="BD221" s="15" t="str">
        <f>IF(C221=0,"",TAB!I221)</f>
        <v/>
      </c>
      <c r="BE221" s="15" t="str">
        <f>IFERROR(VLOOKUP(BD221,INSTRUCTION!$D$2:$E$18,2,FALSE),"")</f>
        <v/>
      </c>
      <c r="BF221" s="15" t="str">
        <f t="shared" si="114"/>
        <v/>
      </c>
      <c r="BG221" s="15" t="str">
        <f>IFERROR(VLOOKUP($G221,TAB!$J:$BB,MATCH($BD221,TAB!$1:$1,0)-9,FALSE),"")</f>
        <v/>
      </c>
      <c r="BH221" s="15" t="str">
        <f>IF(BG221="AB",IFERROR(VLOOKUP($G221,TAB!$J:$BB,MATCH($BD221,TAB!$1:$1,0)-8,FALSE),""),"NA")</f>
        <v>NA</v>
      </c>
      <c r="BI221" s="15" t="str">
        <f>IFERROR(VLOOKUP($G221,TAB!$J:$BB,MATCH($BD221,TAB!$1:$1,0)-7,FALSE),"")</f>
        <v/>
      </c>
      <c r="BJ221" s="15" t="str">
        <f>IFERROR(VLOOKUP($G221,TAB!$J:$BB,MATCH($BD221,TAB!$1:$1,0)-6,FALSE),"")</f>
        <v/>
      </c>
      <c r="BK221" s="15" t="str">
        <f t="shared" si="115"/>
        <v/>
      </c>
      <c r="BL221" s="14" t="str">
        <f>IFERROR(VLOOKUP(BK221,INSTRUCTION!$I$1:$J$101,2),"")</f>
        <v/>
      </c>
      <c r="BM221" s="15" t="str">
        <f t="shared" si="134"/>
        <v/>
      </c>
      <c r="BN221" s="15" t="str">
        <f t="shared" si="116"/>
        <v/>
      </c>
      <c r="BO221" s="15" t="str">
        <f>IFERROR(SUMPRODUCT(LARGE((J221,S221,AC221,AM221,AW221,BG221),{1,2,3,4,5})),"")</f>
        <v/>
      </c>
      <c r="BP221" s="15" t="str">
        <f>IFERROR(SUMPRODUCT(LARGE((K221,U221,AE221,AO221,AY221,BI221),{1,2,3,4,5})),"")</f>
        <v/>
      </c>
      <c r="BQ221" s="15" t="str">
        <f>IF(BP221=0,"N.A.",IFERROR(SUMPRODUCT(LARGE((N221,W221,AG221,AQ221,BA221,BK221),{1,2,3,4,5})),""))</f>
        <v/>
      </c>
      <c r="BR221" s="15" t="str">
        <f t="shared" si="117"/>
        <v/>
      </c>
      <c r="BS221" s="15" t="str">
        <f t="shared" si="118"/>
        <v/>
      </c>
      <c r="BT221" s="15" t="str">
        <f t="shared" si="119"/>
        <v>N.A.</v>
      </c>
      <c r="BU221" s="15" t="str">
        <f t="shared" si="120"/>
        <v>N.A.</v>
      </c>
      <c r="BV221" s="15" t="str">
        <f t="shared" si="121"/>
        <v>N.A.</v>
      </c>
      <c r="BW221" s="34" t="str">
        <f t="shared" si="122"/>
        <v>N.A.</v>
      </c>
      <c r="BX221" s="15" t="str">
        <f t="shared" si="123"/>
        <v>N.A.</v>
      </c>
      <c r="BY221" s="15" t="str">
        <f t="shared" si="124"/>
        <v>N.A.</v>
      </c>
      <c r="BZ221" s="15" t="str">
        <f t="shared" si="127"/>
        <v>FAILED</v>
      </c>
      <c r="CA221" s="20" t="str">
        <f t="shared" si="125"/>
        <v/>
      </c>
      <c r="CB221" s="16">
        <f t="shared" si="126"/>
        <v>0</v>
      </c>
    </row>
    <row r="222" spans="1:80" x14ac:dyDescent="0.3">
      <c r="A222" s="49">
        <v>220</v>
      </c>
      <c r="B222" s="15">
        <f>TAB!A222</f>
        <v>0</v>
      </c>
      <c r="C222" s="15">
        <f>TAB!B222</f>
        <v>0</v>
      </c>
      <c r="D222" s="14" t="str">
        <f>IF(C222=0,"",TAB!C222)</f>
        <v/>
      </c>
      <c r="E222" s="14" t="str">
        <f>IF(C222=0,"",TAB!D222)</f>
        <v/>
      </c>
      <c r="F222" s="36" t="str">
        <f>IF(C222=0,"",TAB!E222)</f>
        <v/>
      </c>
      <c r="G222" s="14" t="str">
        <f>IF(C222=0,"",TAB!J222)</f>
        <v/>
      </c>
      <c r="H222" s="15" t="str">
        <f t="shared" si="103"/>
        <v/>
      </c>
      <c r="I222" s="15" t="str">
        <f t="shared" si="128"/>
        <v/>
      </c>
      <c r="J222" s="15" t="str">
        <f>IFERROR(VLOOKUP($G222,TAB!$J:$BB,2,FALSE),"")</f>
        <v/>
      </c>
      <c r="K222" s="15" t="str">
        <f>IF(J222="AB",IFERROR(VLOOKUP($G222,TAB!$J:$BB,3,FALSE),""),"NA")</f>
        <v>NA</v>
      </c>
      <c r="L222" s="15" t="str">
        <f>IFERROR(VLOOKUP($G222,TAB!$J:$BB,4,FALSE),"")</f>
        <v/>
      </c>
      <c r="M222" s="15" t="str">
        <f>IFERROR(VLOOKUP($G222,TAB!$J:$BB,5,FALSE),"")</f>
        <v/>
      </c>
      <c r="N222" s="15" t="str">
        <f t="shared" si="104"/>
        <v/>
      </c>
      <c r="O222" s="14" t="str">
        <f>IFERROR(VLOOKUP(N222,INSTRUCTION!$I$1:$J$101,2),"")</f>
        <v/>
      </c>
      <c r="P222" s="15" t="str">
        <f t="shared" si="129"/>
        <v/>
      </c>
      <c r="Q222" s="15" t="str">
        <f t="shared" si="105"/>
        <v/>
      </c>
      <c r="R222" s="15" t="str">
        <f t="shared" si="106"/>
        <v/>
      </c>
      <c r="S222" s="15" t="str">
        <f>IFERROR(VLOOKUP($G222,TAB!$J:$BB,6,FALSE),"")</f>
        <v/>
      </c>
      <c r="T222" s="15" t="str">
        <f>IF(S222="AB",IFERROR(VLOOKUP($G222,TAB!$J:$BB,7,FALSE),""),"NA")</f>
        <v>NA</v>
      </c>
      <c r="U222" s="15" t="str">
        <f>IFERROR(VLOOKUP($G222,TAB!$J:$BB,8,FALSE),"")</f>
        <v/>
      </c>
      <c r="V222" s="15" t="str">
        <f>IFERROR(VLOOKUP($G222,TAB!$J:$BB,9,FALSE),"")</f>
        <v/>
      </c>
      <c r="W222" s="15" t="str">
        <f t="shared" si="107"/>
        <v/>
      </c>
      <c r="X222" s="14" t="str">
        <f>IFERROR(VLOOKUP(W222,INSTRUCTION!$I$1:$J$101,2),"")</f>
        <v/>
      </c>
      <c r="Y222" s="15" t="str">
        <f t="shared" si="130"/>
        <v/>
      </c>
      <c r="Z222" s="14" t="str">
        <f>IF(C222=0,"",TAB!F222)</f>
        <v/>
      </c>
      <c r="AA222" s="15" t="str">
        <f>IFERROR(VLOOKUP(Z222,INSTRUCTION!$D$2:$E$18,2,FALSE),"")</f>
        <v/>
      </c>
      <c r="AB222" s="15" t="str">
        <f t="shared" si="108"/>
        <v/>
      </c>
      <c r="AC222" s="15" t="str">
        <f>IFERROR(VLOOKUP($G222,TAB!$J:$BB,MATCH($Z222,TAB!$1:$1,0)-9,FALSE),"")</f>
        <v/>
      </c>
      <c r="AD222" s="15" t="str">
        <f>IF(AC222="AB",IFERROR(VLOOKUP($G222,TAB!$J:$BB,MATCH($Z222,TAB!$1:$1,0)-8,FALSE),""),"NA")</f>
        <v>NA</v>
      </c>
      <c r="AE222" s="15" t="str">
        <f>IFERROR(VLOOKUP($G222,TAB!$J:$BB,MATCH($Z222,TAB!$1:$1,0)-7,FALSE),"")</f>
        <v/>
      </c>
      <c r="AF222" s="15" t="str">
        <f>IFERROR(VLOOKUP($G222,TAB!$J:$BB,MATCH($Z222,TAB!$1:$1,0)-6,FALSE),"")</f>
        <v/>
      </c>
      <c r="AG222" s="15" t="str">
        <f t="shared" si="109"/>
        <v/>
      </c>
      <c r="AH222" s="14" t="str">
        <f>IFERROR(VLOOKUP(AG222,INSTRUCTION!$I$1:$J$101,2),"")</f>
        <v/>
      </c>
      <c r="AI222" s="15" t="str">
        <f t="shared" si="131"/>
        <v/>
      </c>
      <c r="AJ222" s="15" t="str">
        <f>IF(C222=0,"",TAB!G222)</f>
        <v/>
      </c>
      <c r="AK222" s="15" t="str">
        <f>IFERROR(VLOOKUP(AJ222,INSTRUCTION!$D$2:$E$18,2,FALSE),"")</f>
        <v/>
      </c>
      <c r="AL222" s="15" t="str">
        <f t="shared" si="110"/>
        <v/>
      </c>
      <c r="AM222" s="15" t="str">
        <f>IFERROR(VLOOKUP($G222,TAB!$J:$BB,MATCH($AJ222,TAB!$1:$1,0)-9,FALSE),"")</f>
        <v/>
      </c>
      <c r="AN222" s="15" t="str">
        <f>IF(AM222="AB",IFERROR(VLOOKUP($G222,TAB!$J:$BB,MATCH($AJ222,TAB!$1:$1,0)-8,FALSE),""),"NA")</f>
        <v>NA</v>
      </c>
      <c r="AO222" s="15" t="str">
        <f>IFERROR(VLOOKUP($G222,TAB!$J:$BB,MATCH($AJ222,TAB!$1:$1,0)-7,FALSE),"")</f>
        <v/>
      </c>
      <c r="AP222" s="15" t="str">
        <f>IFERROR(VLOOKUP($G222,TAB!$J:$BB,MATCH($AJ222,TAB!$1:$1,0)-6,FALSE),"")</f>
        <v/>
      </c>
      <c r="AQ222" s="15" t="str">
        <f t="shared" si="111"/>
        <v/>
      </c>
      <c r="AR222" s="14" t="str">
        <f>IFERROR(VLOOKUP(AQ222,INSTRUCTION!$I$1:$J$101,2),"")</f>
        <v/>
      </c>
      <c r="AS222" s="15" t="str">
        <f t="shared" si="132"/>
        <v/>
      </c>
      <c r="AT222" s="15" t="str">
        <f>IF(C222=0,"",TAB!H222)</f>
        <v/>
      </c>
      <c r="AU222" s="15" t="str">
        <f>IFERROR(VLOOKUP(AT222,INSTRUCTION!$D$2:$E$18,2,FALSE),"")</f>
        <v/>
      </c>
      <c r="AV222" s="15" t="str">
        <f t="shared" si="112"/>
        <v/>
      </c>
      <c r="AW222" s="15" t="str">
        <f>IFERROR(VLOOKUP($G222,TAB!$J:$BB,MATCH($AT222,TAB!$1:$1,0)-9,FALSE),"")</f>
        <v/>
      </c>
      <c r="AX222" s="15" t="str">
        <f>IF(AW222="AB",IFERROR(VLOOKUP($G222,TAB!$J:$BB,MATCH($AT222,TAB!$1:$1,0)-8,FALSE),""),"NA")</f>
        <v>NA</v>
      </c>
      <c r="AY222" s="15" t="str">
        <f>IFERROR(VLOOKUP($G222,TAB!$J:$BB,MATCH($AT222,TAB!$1:$1,0)-7,FALSE),"")</f>
        <v/>
      </c>
      <c r="AZ222" s="15" t="str">
        <f>IFERROR(VLOOKUP($G222,TAB!$J:$BB,MATCH($AT222,TAB!$1:$1,0)-6,FALSE),"")</f>
        <v/>
      </c>
      <c r="BA222" s="15" t="str">
        <f t="shared" si="113"/>
        <v/>
      </c>
      <c r="BB222" s="14" t="str">
        <f>IFERROR(VLOOKUP(BA222,INSTRUCTION!$I$1:$J$101,2),"")</f>
        <v/>
      </c>
      <c r="BC222" s="15" t="str">
        <f t="shared" si="133"/>
        <v/>
      </c>
      <c r="BD222" s="15" t="str">
        <f>IF(C222=0,"",TAB!I222)</f>
        <v/>
      </c>
      <c r="BE222" s="15" t="str">
        <f>IFERROR(VLOOKUP(BD222,INSTRUCTION!$D$2:$E$18,2,FALSE),"")</f>
        <v/>
      </c>
      <c r="BF222" s="15" t="str">
        <f t="shared" si="114"/>
        <v/>
      </c>
      <c r="BG222" s="15" t="str">
        <f>IFERROR(VLOOKUP($G222,TAB!$J:$BB,MATCH($BD222,TAB!$1:$1,0)-9,FALSE),"")</f>
        <v/>
      </c>
      <c r="BH222" s="15" t="str">
        <f>IF(BG222="AB",IFERROR(VLOOKUP($G222,TAB!$J:$BB,MATCH($BD222,TAB!$1:$1,0)-8,FALSE),""),"NA")</f>
        <v>NA</v>
      </c>
      <c r="BI222" s="15" t="str">
        <f>IFERROR(VLOOKUP($G222,TAB!$J:$BB,MATCH($BD222,TAB!$1:$1,0)-7,FALSE),"")</f>
        <v/>
      </c>
      <c r="BJ222" s="15" t="str">
        <f>IFERROR(VLOOKUP($G222,TAB!$J:$BB,MATCH($BD222,TAB!$1:$1,0)-6,FALSE),"")</f>
        <v/>
      </c>
      <c r="BK222" s="15" t="str">
        <f t="shared" si="115"/>
        <v/>
      </c>
      <c r="BL222" s="14" t="str">
        <f>IFERROR(VLOOKUP(BK222,INSTRUCTION!$I$1:$J$101,2),"")</f>
        <v/>
      </c>
      <c r="BM222" s="15" t="str">
        <f t="shared" si="134"/>
        <v/>
      </c>
      <c r="BN222" s="15" t="str">
        <f t="shared" si="116"/>
        <v/>
      </c>
      <c r="BO222" s="15" t="str">
        <f>IFERROR(SUMPRODUCT(LARGE((J222,S222,AC222,AM222,AW222,BG222),{1,2,3,4,5})),"")</f>
        <v/>
      </c>
      <c r="BP222" s="15" t="str">
        <f>IFERROR(SUMPRODUCT(LARGE((K222,U222,AE222,AO222,AY222,BI222),{1,2,3,4,5})),"")</f>
        <v/>
      </c>
      <c r="BQ222" s="15" t="str">
        <f>IF(BP222=0,"N.A.",IFERROR(SUMPRODUCT(LARGE((N222,W222,AG222,AQ222,BA222,BK222),{1,2,3,4,5})),""))</f>
        <v/>
      </c>
      <c r="BR222" s="15" t="str">
        <f t="shared" si="117"/>
        <v/>
      </c>
      <c r="BS222" s="15" t="str">
        <f t="shared" si="118"/>
        <v/>
      </c>
      <c r="BT222" s="15" t="str">
        <f t="shared" si="119"/>
        <v>N.A.</v>
      </c>
      <c r="BU222" s="15" t="str">
        <f t="shared" si="120"/>
        <v>N.A.</v>
      </c>
      <c r="BV222" s="15" t="str">
        <f t="shared" si="121"/>
        <v>N.A.</v>
      </c>
      <c r="BW222" s="34" t="str">
        <f t="shared" si="122"/>
        <v>N.A.</v>
      </c>
      <c r="BX222" s="15" t="str">
        <f t="shared" si="123"/>
        <v>N.A.</v>
      </c>
      <c r="BY222" s="15" t="str">
        <f t="shared" si="124"/>
        <v>N.A.</v>
      </c>
      <c r="BZ222" s="15" t="str">
        <f t="shared" si="127"/>
        <v>FAILED</v>
      </c>
      <c r="CA222" s="20" t="str">
        <f t="shared" si="125"/>
        <v/>
      </c>
      <c r="CB222" s="16">
        <f t="shared" si="126"/>
        <v>0</v>
      </c>
    </row>
    <row r="223" spans="1:80" x14ac:dyDescent="0.3">
      <c r="A223" s="49">
        <v>221</v>
      </c>
      <c r="B223" s="15">
        <f>TAB!A223</f>
        <v>0</v>
      </c>
      <c r="C223" s="15">
        <f>TAB!B223</f>
        <v>0</v>
      </c>
      <c r="D223" s="14" t="str">
        <f>IF(C223=0,"",TAB!C223)</f>
        <v/>
      </c>
      <c r="E223" s="14" t="str">
        <f>IF(C223=0,"",TAB!D223)</f>
        <v/>
      </c>
      <c r="F223" s="36" t="str">
        <f>IF(C223=0,"",TAB!E223)</f>
        <v/>
      </c>
      <c r="G223" s="14" t="str">
        <f>IF(C223=0,"",TAB!J223)</f>
        <v/>
      </c>
      <c r="H223" s="15" t="str">
        <f t="shared" si="103"/>
        <v/>
      </c>
      <c r="I223" s="15" t="str">
        <f t="shared" si="128"/>
        <v/>
      </c>
      <c r="J223" s="15" t="str">
        <f>IFERROR(VLOOKUP($G223,TAB!$J:$BB,2,FALSE),"")</f>
        <v/>
      </c>
      <c r="K223" s="15" t="str">
        <f>IF(J223="AB",IFERROR(VLOOKUP($G223,TAB!$J:$BB,3,FALSE),""),"NA")</f>
        <v>NA</v>
      </c>
      <c r="L223" s="15" t="str">
        <f>IFERROR(VLOOKUP($G223,TAB!$J:$BB,4,FALSE),"")</f>
        <v/>
      </c>
      <c r="M223" s="15" t="str">
        <f>IFERROR(VLOOKUP($G223,TAB!$J:$BB,5,FALSE),"")</f>
        <v/>
      </c>
      <c r="N223" s="15" t="str">
        <f t="shared" si="104"/>
        <v/>
      </c>
      <c r="O223" s="14" t="str">
        <f>IFERROR(VLOOKUP(N223,INSTRUCTION!$I$1:$J$101,2),"")</f>
        <v/>
      </c>
      <c r="P223" s="15" t="str">
        <f t="shared" si="129"/>
        <v/>
      </c>
      <c r="Q223" s="15" t="str">
        <f t="shared" si="105"/>
        <v/>
      </c>
      <c r="R223" s="15" t="str">
        <f t="shared" si="106"/>
        <v/>
      </c>
      <c r="S223" s="15" t="str">
        <f>IFERROR(VLOOKUP($G223,TAB!$J:$BB,6,FALSE),"")</f>
        <v/>
      </c>
      <c r="T223" s="15" t="str">
        <f>IF(S223="AB",IFERROR(VLOOKUP($G223,TAB!$J:$BB,7,FALSE),""),"NA")</f>
        <v>NA</v>
      </c>
      <c r="U223" s="15" t="str">
        <f>IFERROR(VLOOKUP($G223,TAB!$J:$BB,8,FALSE),"")</f>
        <v/>
      </c>
      <c r="V223" s="15" t="str">
        <f>IFERROR(VLOOKUP($G223,TAB!$J:$BB,9,FALSE),"")</f>
        <v/>
      </c>
      <c r="W223" s="15" t="str">
        <f t="shared" si="107"/>
        <v/>
      </c>
      <c r="X223" s="14" t="str">
        <f>IFERROR(VLOOKUP(W223,INSTRUCTION!$I$1:$J$101,2),"")</f>
        <v/>
      </c>
      <c r="Y223" s="15" t="str">
        <f t="shared" si="130"/>
        <v/>
      </c>
      <c r="Z223" s="14" t="str">
        <f>IF(C223=0,"",TAB!F223)</f>
        <v/>
      </c>
      <c r="AA223" s="15" t="str">
        <f>IFERROR(VLOOKUP(Z223,INSTRUCTION!$D$2:$E$18,2,FALSE),"")</f>
        <v/>
      </c>
      <c r="AB223" s="15" t="str">
        <f t="shared" si="108"/>
        <v/>
      </c>
      <c r="AC223" s="15" t="str">
        <f>IFERROR(VLOOKUP($G223,TAB!$J:$BB,MATCH($Z223,TAB!$1:$1,0)-9,FALSE),"")</f>
        <v/>
      </c>
      <c r="AD223" s="15" t="str">
        <f>IF(AC223="AB",IFERROR(VLOOKUP($G223,TAB!$J:$BB,MATCH($Z223,TAB!$1:$1,0)-8,FALSE),""),"NA")</f>
        <v>NA</v>
      </c>
      <c r="AE223" s="15" t="str">
        <f>IFERROR(VLOOKUP($G223,TAB!$J:$BB,MATCH($Z223,TAB!$1:$1,0)-7,FALSE),"")</f>
        <v/>
      </c>
      <c r="AF223" s="15" t="str">
        <f>IFERROR(VLOOKUP($G223,TAB!$J:$BB,MATCH($Z223,TAB!$1:$1,0)-6,FALSE),"")</f>
        <v/>
      </c>
      <c r="AG223" s="15" t="str">
        <f t="shared" si="109"/>
        <v/>
      </c>
      <c r="AH223" s="14" t="str">
        <f>IFERROR(VLOOKUP(AG223,INSTRUCTION!$I$1:$J$101,2),"")</f>
        <v/>
      </c>
      <c r="AI223" s="15" t="str">
        <f t="shared" si="131"/>
        <v/>
      </c>
      <c r="AJ223" s="15" t="str">
        <f>IF(C223=0,"",TAB!G223)</f>
        <v/>
      </c>
      <c r="AK223" s="15" t="str">
        <f>IFERROR(VLOOKUP(AJ223,INSTRUCTION!$D$2:$E$18,2,FALSE),"")</f>
        <v/>
      </c>
      <c r="AL223" s="15" t="str">
        <f t="shared" si="110"/>
        <v/>
      </c>
      <c r="AM223" s="15" t="str">
        <f>IFERROR(VLOOKUP($G223,TAB!$J:$BB,MATCH($AJ223,TAB!$1:$1,0)-9,FALSE),"")</f>
        <v/>
      </c>
      <c r="AN223" s="15" t="str">
        <f>IF(AM223="AB",IFERROR(VLOOKUP($G223,TAB!$J:$BB,MATCH($AJ223,TAB!$1:$1,0)-8,FALSE),""),"NA")</f>
        <v>NA</v>
      </c>
      <c r="AO223" s="15" t="str">
        <f>IFERROR(VLOOKUP($G223,TAB!$J:$BB,MATCH($AJ223,TAB!$1:$1,0)-7,FALSE),"")</f>
        <v/>
      </c>
      <c r="AP223" s="15" t="str">
        <f>IFERROR(VLOOKUP($G223,TAB!$J:$BB,MATCH($AJ223,TAB!$1:$1,0)-6,FALSE),"")</f>
        <v/>
      </c>
      <c r="AQ223" s="15" t="str">
        <f t="shared" si="111"/>
        <v/>
      </c>
      <c r="AR223" s="14" t="str">
        <f>IFERROR(VLOOKUP(AQ223,INSTRUCTION!$I$1:$J$101,2),"")</f>
        <v/>
      </c>
      <c r="AS223" s="15" t="str">
        <f t="shared" si="132"/>
        <v/>
      </c>
      <c r="AT223" s="15" t="str">
        <f>IF(C223=0,"",TAB!H223)</f>
        <v/>
      </c>
      <c r="AU223" s="15" t="str">
        <f>IFERROR(VLOOKUP(AT223,INSTRUCTION!$D$2:$E$18,2,FALSE),"")</f>
        <v/>
      </c>
      <c r="AV223" s="15" t="str">
        <f t="shared" si="112"/>
        <v/>
      </c>
      <c r="AW223" s="15" t="str">
        <f>IFERROR(VLOOKUP($G223,TAB!$J:$BB,MATCH($AT223,TAB!$1:$1,0)-9,FALSE),"")</f>
        <v/>
      </c>
      <c r="AX223" s="15" t="str">
        <f>IF(AW223="AB",IFERROR(VLOOKUP($G223,TAB!$J:$BB,MATCH($AT223,TAB!$1:$1,0)-8,FALSE),""),"NA")</f>
        <v>NA</v>
      </c>
      <c r="AY223" s="15" t="str">
        <f>IFERROR(VLOOKUP($G223,TAB!$J:$BB,MATCH($AT223,TAB!$1:$1,0)-7,FALSE),"")</f>
        <v/>
      </c>
      <c r="AZ223" s="15" t="str">
        <f>IFERROR(VLOOKUP($G223,TAB!$J:$BB,MATCH($AT223,TAB!$1:$1,0)-6,FALSE),"")</f>
        <v/>
      </c>
      <c r="BA223" s="15" t="str">
        <f t="shared" si="113"/>
        <v/>
      </c>
      <c r="BB223" s="14" t="str">
        <f>IFERROR(VLOOKUP(BA223,INSTRUCTION!$I$1:$J$101,2),"")</f>
        <v/>
      </c>
      <c r="BC223" s="15" t="str">
        <f t="shared" si="133"/>
        <v/>
      </c>
      <c r="BD223" s="15" t="str">
        <f>IF(C223=0,"",TAB!I223)</f>
        <v/>
      </c>
      <c r="BE223" s="15" t="str">
        <f>IFERROR(VLOOKUP(BD223,INSTRUCTION!$D$2:$E$18,2,FALSE),"")</f>
        <v/>
      </c>
      <c r="BF223" s="15" t="str">
        <f t="shared" si="114"/>
        <v/>
      </c>
      <c r="BG223" s="15" t="str">
        <f>IFERROR(VLOOKUP($G223,TAB!$J:$BB,MATCH($BD223,TAB!$1:$1,0)-9,FALSE),"")</f>
        <v/>
      </c>
      <c r="BH223" s="15" t="str">
        <f>IF(BG223="AB",IFERROR(VLOOKUP($G223,TAB!$J:$BB,MATCH($BD223,TAB!$1:$1,0)-8,FALSE),""),"NA")</f>
        <v>NA</v>
      </c>
      <c r="BI223" s="15" t="str">
        <f>IFERROR(VLOOKUP($G223,TAB!$J:$BB,MATCH($BD223,TAB!$1:$1,0)-7,FALSE),"")</f>
        <v/>
      </c>
      <c r="BJ223" s="15" t="str">
        <f>IFERROR(VLOOKUP($G223,TAB!$J:$BB,MATCH($BD223,TAB!$1:$1,0)-6,FALSE),"")</f>
        <v/>
      </c>
      <c r="BK223" s="15" t="str">
        <f t="shared" si="115"/>
        <v/>
      </c>
      <c r="BL223" s="14" t="str">
        <f>IFERROR(VLOOKUP(BK223,INSTRUCTION!$I$1:$J$101,2),"")</f>
        <v/>
      </c>
      <c r="BM223" s="15" t="str">
        <f t="shared" si="134"/>
        <v/>
      </c>
      <c r="BN223" s="15" t="str">
        <f t="shared" si="116"/>
        <v/>
      </c>
      <c r="BO223" s="15" t="str">
        <f>IFERROR(SUMPRODUCT(LARGE((J223,S223,AC223,AM223,AW223,BG223),{1,2,3,4,5})),"")</f>
        <v/>
      </c>
      <c r="BP223" s="15" t="str">
        <f>IFERROR(SUMPRODUCT(LARGE((K223,U223,AE223,AO223,AY223,BI223),{1,2,3,4,5})),"")</f>
        <v/>
      </c>
      <c r="BQ223" s="15" t="str">
        <f>IF(BP223=0,"N.A.",IFERROR(SUMPRODUCT(LARGE((N223,W223,AG223,AQ223,BA223,BK223),{1,2,3,4,5})),""))</f>
        <v/>
      </c>
      <c r="BR223" s="15" t="str">
        <f t="shared" si="117"/>
        <v/>
      </c>
      <c r="BS223" s="15" t="str">
        <f t="shared" si="118"/>
        <v/>
      </c>
      <c r="BT223" s="15" t="str">
        <f t="shared" si="119"/>
        <v>N.A.</v>
      </c>
      <c r="BU223" s="15" t="str">
        <f t="shared" si="120"/>
        <v>N.A.</v>
      </c>
      <c r="BV223" s="15" t="str">
        <f t="shared" si="121"/>
        <v>N.A.</v>
      </c>
      <c r="BW223" s="34" t="str">
        <f t="shared" si="122"/>
        <v>N.A.</v>
      </c>
      <c r="BX223" s="15" t="str">
        <f t="shared" si="123"/>
        <v>N.A.</v>
      </c>
      <c r="BY223" s="15" t="str">
        <f t="shared" si="124"/>
        <v>N.A.</v>
      </c>
      <c r="BZ223" s="15" t="str">
        <f t="shared" si="127"/>
        <v>FAILED</v>
      </c>
      <c r="CA223" s="20" t="str">
        <f t="shared" si="125"/>
        <v/>
      </c>
      <c r="CB223" s="16">
        <f t="shared" si="126"/>
        <v>0</v>
      </c>
    </row>
    <row r="224" spans="1:80" x14ac:dyDescent="0.3">
      <c r="A224" s="49">
        <v>222</v>
      </c>
      <c r="B224" s="15">
        <f>TAB!A224</f>
        <v>0</v>
      </c>
      <c r="C224" s="15">
        <f>TAB!B224</f>
        <v>0</v>
      </c>
      <c r="D224" s="14" t="str">
        <f>IF(C224=0,"",TAB!C224)</f>
        <v/>
      </c>
      <c r="E224" s="14" t="str">
        <f>IF(C224=0,"",TAB!D224)</f>
        <v/>
      </c>
      <c r="F224" s="36" t="str">
        <f>IF(C224=0,"",TAB!E224)</f>
        <v/>
      </c>
      <c r="G224" s="14" t="str">
        <f>IF(C224=0,"",TAB!J224)</f>
        <v/>
      </c>
      <c r="H224" s="15" t="str">
        <f t="shared" si="103"/>
        <v/>
      </c>
      <c r="I224" s="15" t="str">
        <f t="shared" si="128"/>
        <v/>
      </c>
      <c r="J224" s="15" t="str">
        <f>IFERROR(VLOOKUP($G224,TAB!$J:$BB,2,FALSE),"")</f>
        <v/>
      </c>
      <c r="K224" s="15" t="str">
        <f>IF(J224="AB",IFERROR(VLOOKUP($G224,TAB!$J:$BB,3,FALSE),""),"NA")</f>
        <v>NA</v>
      </c>
      <c r="L224" s="15" t="str">
        <f>IFERROR(VLOOKUP($G224,TAB!$J:$BB,4,FALSE),"")</f>
        <v/>
      </c>
      <c r="M224" s="15" t="str">
        <f>IFERROR(VLOOKUP($G224,TAB!$J:$BB,5,FALSE),"")</f>
        <v/>
      </c>
      <c r="N224" s="15" t="str">
        <f t="shared" si="104"/>
        <v/>
      </c>
      <c r="O224" s="14" t="str">
        <f>IFERROR(VLOOKUP(N224,INSTRUCTION!$I$1:$J$101,2),"")</f>
        <v/>
      </c>
      <c r="P224" s="15" t="str">
        <f t="shared" si="129"/>
        <v/>
      </c>
      <c r="Q224" s="15" t="str">
        <f t="shared" si="105"/>
        <v/>
      </c>
      <c r="R224" s="15" t="str">
        <f t="shared" si="106"/>
        <v/>
      </c>
      <c r="S224" s="15" t="str">
        <f>IFERROR(VLOOKUP($G224,TAB!$J:$BB,6,FALSE),"")</f>
        <v/>
      </c>
      <c r="T224" s="15" t="str">
        <f>IF(S224="AB",IFERROR(VLOOKUP($G224,TAB!$J:$BB,7,FALSE),""),"NA")</f>
        <v>NA</v>
      </c>
      <c r="U224" s="15" t="str">
        <f>IFERROR(VLOOKUP($G224,TAB!$J:$BB,8,FALSE),"")</f>
        <v/>
      </c>
      <c r="V224" s="15" t="str">
        <f>IFERROR(VLOOKUP($G224,TAB!$J:$BB,9,FALSE),"")</f>
        <v/>
      </c>
      <c r="W224" s="15" t="str">
        <f t="shared" si="107"/>
        <v/>
      </c>
      <c r="X224" s="14" t="str">
        <f>IFERROR(VLOOKUP(W224,INSTRUCTION!$I$1:$J$101,2),"")</f>
        <v/>
      </c>
      <c r="Y224" s="15" t="str">
        <f t="shared" si="130"/>
        <v/>
      </c>
      <c r="Z224" s="14" t="str">
        <f>IF(C224=0,"",TAB!F224)</f>
        <v/>
      </c>
      <c r="AA224" s="15" t="str">
        <f>IFERROR(VLOOKUP(Z224,INSTRUCTION!$D$2:$E$18,2,FALSE),"")</f>
        <v/>
      </c>
      <c r="AB224" s="15" t="str">
        <f t="shared" si="108"/>
        <v/>
      </c>
      <c r="AC224" s="15" t="str">
        <f>IFERROR(VLOOKUP($G224,TAB!$J:$BB,MATCH($Z224,TAB!$1:$1,0)-9,FALSE),"")</f>
        <v/>
      </c>
      <c r="AD224" s="15" t="str">
        <f>IF(AC224="AB",IFERROR(VLOOKUP($G224,TAB!$J:$BB,MATCH($Z224,TAB!$1:$1,0)-8,FALSE),""),"NA")</f>
        <v>NA</v>
      </c>
      <c r="AE224" s="15" t="str">
        <f>IFERROR(VLOOKUP($G224,TAB!$J:$BB,MATCH($Z224,TAB!$1:$1,0)-7,FALSE),"")</f>
        <v/>
      </c>
      <c r="AF224" s="15" t="str">
        <f>IFERROR(VLOOKUP($G224,TAB!$J:$BB,MATCH($Z224,TAB!$1:$1,0)-6,FALSE),"")</f>
        <v/>
      </c>
      <c r="AG224" s="15" t="str">
        <f t="shared" si="109"/>
        <v/>
      </c>
      <c r="AH224" s="14" t="str">
        <f>IFERROR(VLOOKUP(AG224,INSTRUCTION!$I$1:$J$101,2),"")</f>
        <v/>
      </c>
      <c r="AI224" s="15" t="str">
        <f t="shared" si="131"/>
        <v/>
      </c>
      <c r="AJ224" s="15" t="str">
        <f>IF(C224=0,"",TAB!G224)</f>
        <v/>
      </c>
      <c r="AK224" s="15" t="str">
        <f>IFERROR(VLOOKUP(AJ224,INSTRUCTION!$D$2:$E$18,2,FALSE),"")</f>
        <v/>
      </c>
      <c r="AL224" s="15" t="str">
        <f t="shared" si="110"/>
        <v/>
      </c>
      <c r="AM224" s="15" t="str">
        <f>IFERROR(VLOOKUP($G224,TAB!$J:$BB,MATCH($AJ224,TAB!$1:$1,0)-9,FALSE),"")</f>
        <v/>
      </c>
      <c r="AN224" s="15" t="str">
        <f>IF(AM224="AB",IFERROR(VLOOKUP($G224,TAB!$J:$BB,MATCH($AJ224,TAB!$1:$1,0)-8,FALSE),""),"NA")</f>
        <v>NA</v>
      </c>
      <c r="AO224" s="15" t="str">
        <f>IFERROR(VLOOKUP($G224,TAB!$J:$BB,MATCH($AJ224,TAB!$1:$1,0)-7,FALSE),"")</f>
        <v/>
      </c>
      <c r="AP224" s="15" t="str">
        <f>IFERROR(VLOOKUP($G224,TAB!$J:$BB,MATCH($AJ224,TAB!$1:$1,0)-6,FALSE),"")</f>
        <v/>
      </c>
      <c r="AQ224" s="15" t="str">
        <f t="shared" si="111"/>
        <v/>
      </c>
      <c r="AR224" s="14" t="str">
        <f>IFERROR(VLOOKUP(AQ224,INSTRUCTION!$I$1:$J$101,2),"")</f>
        <v/>
      </c>
      <c r="AS224" s="15" t="str">
        <f t="shared" si="132"/>
        <v/>
      </c>
      <c r="AT224" s="15" t="str">
        <f>IF(C224=0,"",TAB!H224)</f>
        <v/>
      </c>
      <c r="AU224" s="15" t="str">
        <f>IFERROR(VLOOKUP(AT224,INSTRUCTION!$D$2:$E$18,2,FALSE),"")</f>
        <v/>
      </c>
      <c r="AV224" s="15" t="str">
        <f t="shared" si="112"/>
        <v/>
      </c>
      <c r="AW224" s="15" t="str">
        <f>IFERROR(VLOOKUP($G224,TAB!$J:$BB,MATCH($AT224,TAB!$1:$1,0)-9,FALSE),"")</f>
        <v/>
      </c>
      <c r="AX224" s="15" t="str">
        <f>IF(AW224="AB",IFERROR(VLOOKUP($G224,TAB!$J:$BB,MATCH($AT224,TAB!$1:$1,0)-8,FALSE),""),"NA")</f>
        <v>NA</v>
      </c>
      <c r="AY224" s="15" t="str">
        <f>IFERROR(VLOOKUP($G224,TAB!$J:$BB,MATCH($AT224,TAB!$1:$1,0)-7,FALSE),"")</f>
        <v/>
      </c>
      <c r="AZ224" s="15" t="str">
        <f>IFERROR(VLOOKUP($G224,TAB!$J:$BB,MATCH($AT224,TAB!$1:$1,0)-6,FALSE),"")</f>
        <v/>
      </c>
      <c r="BA224" s="15" t="str">
        <f t="shared" si="113"/>
        <v/>
      </c>
      <c r="BB224" s="14" t="str">
        <f>IFERROR(VLOOKUP(BA224,INSTRUCTION!$I$1:$J$101,2),"")</f>
        <v/>
      </c>
      <c r="BC224" s="15" t="str">
        <f t="shared" si="133"/>
        <v/>
      </c>
      <c r="BD224" s="15" t="str">
        <f>IF(C224=0,"",TAB!I224)</f>
        <v/>
      </c>
      <c r="BE224" s="15" t="str">
        <f>IFERROR(VLOOKUP(BD224,INSTRUCTION!$D$2:$E$18,2,FALSE),"")</f>
        <v/>
      </c>
      <c r="BF224" s="15" t="str">
        <f t="shared" si="114"/>
        <v/>
      </c>
      <c r="BG224" s="15" t="str">
        <f>IFERROR(VLOOKUP($G224,TAB!$J:$BB,MATCH($BD224,TAB!$1:$1,0)-9,FALSE),"")</f>
        <v/>
      </c>
      <c r="BH224" s="15" t="str">
        <f>IF(BG224="AB",IFERROR(VLOOKUP($G224,TAB!$J:$BB,MATCH($BD224,TAB!$1:$1,0)-8,FALSE),""),"NA")</f>
        <v>NA</v>
      </c>
      <c r="BI224" s="15" t="str">
        <f>IFERROR(VLOOKUP($G224,TAB!$J:$BB,MATCH($BD224,TAB!$1:$1,0)-7,FALSE),"")</f>
        <v/>
      </c>
      <c r="BJ224" s="15" t="str">
        <f>IFERROR(VLOOKUP($G224,TAB!$J:$BB,MATCH($BD224,TAB!$1:$1,0)-6,FALSE),"")</f>
        <v/>
      </c>
      <c r="BK224" s="15" t="str">
        <f t="shared" si="115"/>
        <v/>
      </c>
      <c r="BL224" s="14" t="str">
        <f>IFERROR(VLOOKUP(BK224,INSTRUCTION!$I$1:$J$101,2),"")</f>
        <v/>
      </c>
      <c r="BM224" s="15" t="str">
        <f t="shared" si="134"/>
        <v/>
      </c>
      <c r="BN224" s="15" t="str">
        <f t="shared" si="116"/>
        <v/>
      </c>
      <c r="BO224" s="15" t="str">
        <f>IFERROR(SUMPRODUCT(LARGE((J224,S224,AC224,AM224,AW224,BG224),{1,2,3,4,5})),"")</f>
        <v/>
      </c>
      <c r="BP224" s="15" t="str">
        <f>IFERROR(SUMPRODUCT(LARGE((K224,U224,AE224,AO224,AY224,BI224),{1,2,3,4,5})),"")</f>
        <v/>
      </c>
      <c r="BQ224" s="15" t="str">
        <f>IF(BP224=0,"N.A.",IFERROR(SUMPRODUCT(LARGE((N224,W224,AG224,AQ224,BA224,BK224),{1,2,3,4,5})),""))</f>
        <v/>
      </c>
      <c r="BR224" s="15" t="str">
        <f t="shared" si="117"/>
        <v/>
      </c>
      <c r="BS224" s="15" t="str">
        <f t="shared" si="118"/>
        <v/>
      </c>
      <c r="BT224" s="15" t="str">
        <f t="shared" si="119"/>
        <v>N.A.</v>
      </c>
      <c r="BU224" s="15" t="str">
        <f t="shared" si="120"/>
        <v>N.A.</v>
      </c>
      <c r="BV224" s="15" t="str">
        <f t="shared" si="121"/>
        <v>N.A.</v>
      </c>
      <c r="BW224" s="34" t="str">
        <f t="shared" si="122"/>
        <v>N.A.</v>
      </c>
      <c r="BX224" s="15" t="str">
        <f t="shared" si="123"/>
        <v>N.A.</v>
      </c>
      <c r="BY224" s="15" t="str">
        <f t="shared" si="124"/>
        <v>N.A.</v>
      </c>
      <c r="BZ224" s="15" t="str">
        <f t="shared" si="127"/>
        <v>FAILED</v>
      </c>
      <c r="CA224" s="20" t="str">
        <f t="shared" si="125"/>
        <v/>
      </c>
      <c r="CB224" s="16">
        <f t="shared" si="126"/>
        <v>0</v>
      </c>
    </row>
    <row r="225" spans="1:80" x14ac:dyDescent="0.3">
      <c r="A225" s="49">
        <v>223</v>
      </c>
      <c r="B225" s="15">
        <f>TAB!A225</f>
        <v>0</v>
      </c>
      <c r="C225" s="15">
        <f>TAB!B225</f>
        <v>0</v>
      </c>
      <c r="D225" s="14" t="str">
        <f>IF(C225=0,"",TAB!C225)</f>
        <v/>
      </c>
      <c r="E225" s="14" t="str">
        <f>IF(C225=0,"",TAB!D225)</f>
        <v/>
      </c>
      <c r="F225" s="36" t="str">
        <f>IF(C225=0,"",TAB!E225)</f>
        <v/>
      </c>
      <c r="G225" s="14" t="str">
        <f>IF(C225=0,"",TAB!J225)</f>
        <v/>
      </c>
      <c r="H225" s="15" t="str">
        <f t="shared" si="103"/>
        <v/>
      </c>
      <c r="I225" s="15" t="str">
        <f t="shared" si="128"/>
        <v/>
      </c>
      <c r="J225" s="15" t="str">
        <f>IFERROR(VLOOKUP($G225,TAB!$J:$BB,2,FALSE),"")</f>
        <v/>
      </c>
      <c r="K225" s="15" t="str">
        <f>IF(J225="AB",IFERROR(VLOOKUP($G225,TAB!$J:$BB,3,FALSE),""),"NA")</f>
        <v>NA</v>
      </c>
      <c r="L225" s="15" t="str">
        <f>IFERROR(VLOOKUP($G225,TAB!$J:$BB,4,FALSE),"")</f>
        <v/>
      </c>
      <c r="M225" s="15" t="str">
        <f>IFERROR(VLOOKUP($G225,TAB!$J:$BB,5,FALSE),"")</f>
        <v/>
      </c>
      <c r="N225" s="15" t="str">
        <f t="shared" si="104"/>
        <v/>
      </c>
      <c r="O225" s="14" t="str">
        <f>IFERROR(VLOOKUP(N225,INSTRUCTION!$I$1:$J$101,2),"")</f>
        <v/>
      </c>
      <c r="P225" s="15" t="str">
        <f t="shared" si="129"/>
        <v/>
      </c>
      <c r="Q225" s="15" t="str">
        <f t="shared" si="105"/>
        <v/>
      </c>
      <c r="R225" s="15" t="str">
        <f t="shared" si="106"/>
        <v/>
      </c>
      <c r="S225" s="15" t="str">
        <f>IFERROR(VLOOKUP($G225,TAB!$J:$BB,6,FALSE),"")</f>
        <v/>
      </c>
      <c r="T225" s="15" t="str">
        <f>IF(S225="AB",IFERROR(VLOOKUP($G225,TAB!$J:$BB,7,FALSE),""),"NA")</f>
        <v>NA</v>
      </c>
      <c r="U225" s="15" t="str">
        <f>IFERROR(VLOOKUP($G225,TAB!$J:$BB,8,FALSE),"")</f>
        <v/>
      </c>
      <c r="V225" s="15" t="str">
        <f>IFERROR(VLOOKUP($G225,TAB!$J:$BB,9,FALSE),"")</f>
        <v/>
      </c>
      <c r="W225" s="15" t="str">
        <f t="shared" si="107"/>
        <v/>
      </c>
      <c r="X225" s="14" t="str">
        <f>IFERROR(VLOOKUP(W225,INSTRUCTION!$I$1:$J$101,2),"")</f>
        <v/>
      </c>
      <c r="Y225" s="15" t="str">
        <f t="shared" si="130"/>
        <v/>
      </c>
      <c r="Z225" s="14" t="str">
        <f>IF(C225=0,"",TAB!F225)</f>
        <v/>
      </c>
      <c r="AA225" s="15" t="str">
        <f>IFERROR(VLOOKUP(Z225,INSTRUCTION!$D$2:$E$18,2,FALSE),"")</f>
        <v/>
      </c>
      <c r="AB225" s="15" t="str">
        <f t="shared" si="108"/>
        <v/>
      </c>
      <c r="AC225" s="15" t="str">
        <f>IFERROR(VLOOKUP($G225,TAB!$J:$BB,MATCH($Z225,TAB!$1:$1,0)-9,FALSE),"")</f>
        <v/>
      </c>
      <c r="AD225" s="15" t="str">
        <f>IF(AC225="AB",IFERROR(VLOOKUP($G225,TAB!$J:$BB,MATCH($Z225,TAB!$1:$1,0)-8,FALSE),""),"NA")</f>
        <v>NA</v>
      </c>
      <c r="AE225" s="15" t="str">
        <f>IFERROR(VLOOKUP($G225,TAB!$J:$BB,MATCH($Z225,TAB!$1:$1,0)-7,FALSE),"")</f>
        <v/>
      </c>
      <c r="AF225" s="15" t="str">
        <f>IFERROR(VLOOKUP($G225,TAB!$J:$BB,MATCH($Z225,TAB!$1:$1,0)-6,FALSE),"")</f>
        <v/>
      </c>
      <c r="AG225" s="15" t="str">
        <f t="shared" si="109"/>
        <v/>
      </c>
      <c r="AH225" s="14" t="str">
        <f>IFERROR(VLOOKUP(AG225,INSTRUCTION!$I$1:$J$101,2),"")</f>
        <v/>
      </c>
      <c r="AI225" s="15" t="str">
        <f t="shared" si="131"/>
        <v/>
      </c>
      <c r="AJ225" s="15" t="str">
        <f>IF(C225=0,"",TAB!G225)</f>
        <v/>
      </c>
      <c r="AK225" s="15" t="str">
        <f>IFERROR(VLOOKUP(AJ225,INSTRUCTION!$D$2:$E$18,2,FALSE),"")</f>
        <v/>
      </c>
      <c r="AL225" s="15" t="str">
        <f t="shared" si="110"/>
        <v/>
      </c>
      <c r="AM225" s="15" t="str">
        <f>IFERROR(VLOOKUP($G225,TAB!$J:$BB,MATCH($AJ225,TAB!$1:$1,0)-9,FALSE),"")</f>
        <v/>
      </c>
      <c r="AN225" s="15" t="str">
        <f>IF(AM225="AB",IFERROR(VLOOKUP($G225,TAB!$J:$BB,MATCH($AJ225,TAB!$1:$1,0)-8,FALSE),""),"NA")</f>
        <v>NA</v>
      </c>
      <c r="AO225" s="15" t="str">
        <f>IFERROR(VLOOKUP($G225,TAB!$J:$BB,MATCH($AJ225,TAB!$1:$1,0)-7,FALSE),"")</f>
        <v/>
      </c>
      <c r="AP225" s="15" t="str">
        <f>IFERROR(VLOOKUP($G225,TAB!$J:$BB,MATCH($AJ225,TAB!$1:$1,0)-6,FALSE),"")</f>
        <v/>
      </c>
      <c r="AQ225" s="15" t="str">
        <f t="shared" si="111"/>
        <v/>
      </c>
      <c r="AR225" s="14" t="str">
        <f>IFERROR(VLOOKUP(AQ225,INSTRUCTION!$I$1:$J$101,2),"")</f>
        <v/>
      </c>
      <c r="AS225" s="15" t="str">
        <f t="shared" si="132"/>
        <v/>
      </c>
      <c r="AT225" s="15" t="str">
        <f>IF(C225=0,"",TAB!H225)</f>
        <v/>
      </c>
      <c r="AU225" s="15" t="str">
        <f>IFERROR(VLOOKUP(AT225,INSTRUCTION!$D$2:$E$18,2,FALSE),"")</f>
        <v/>
      </c>
      <c r="AV225" s="15" t="str">
        <f t="shared" si="112"/>
        <v/>
      </c>
      <c r="AW225" s="15" t="str">
        <f>IFERROR(VLOOKUP($G225,TAB!$J:$BB,MATCH($AT225,TAB!$1:$1,0)-9,FALSE),"")</f>
        <v/>
      </c>
      <c r="AX225" s="15" t="str">
        <f>IF(AW225="AB",IFERROR(VLOOKUP($G225,TAB!$J:$BB,MATCH($AT225,TAB!$1:$1,0)-8,FALSE),""),"NA")</f>
        <v>NA</v>
      </c>
      <c r="AY225" s="15" t="str">
        <f>IFERROR(VLOOKUP($G225,TAB!$J:$BB,MATCH($AT225,TAB!$1:$1,0)-7,FALSE),"")</f>
        <v/>
      </c>
      <c r="AZ225" s="15" t="str">
        <f>IFERROR(VLOOKUP($G225,TAB!$J:$BB,MATCH($AT225,TAB!$1:$1,0)-6,FALSE),"")</f>
        <v/>
      </c>
      <c r="BA225" s="15" t="str">
        <f t="shared" si="113"/>
        <v/>
      </c>
      <c r="BB225" s="14" t="str">
        <f>IFERROR(VLOOKUP(BA225,INSTRUCTION!$I$1:$J$101,2),"")</f>
        <v/>
      </c>
      <c r="BC225" s="15" t="str">
        <f t="shared" si="133"/>
        <v/>
      </c>
      <c r="BD225" s="15" t="str">
        <f>IF(C225=0,"",TAB!I225)</f>
        <v/>
      </c>
      <c r="BE225" s="15" t="str">
        <f>IFERROR(VLOOKUP(BD225,INSTRUCTION!$D$2:$E$18,2,FALSE),"")</f>
        <v/>
      </c>
      <c r="BF225" s="15" t="str">
        <f t="shared" si="114"/>
        <v/>
      </c>
      <c r="BG225" s="15" t="str">
        <f>IFERROR(VLOOKUP($G225,TAB!$J:$BB,MATCH($BD225,TAB!$1:$1,0)-9,FALSE),"")</f>
        <v/>
      </c>
      <c r="BH225" s="15" t="str">
        <f>IF(BG225="AB",IFERROR(VLOOKUP($G225,TAB!$J:$BB,MATCH($BD225,TAB!$1:$1,0)-8,FALSE),""),"NA")</f>
        <v>NA</v>
      </c>
      <c r="BI225" s="15" t="str">
        <f>IFERROR(VLOOKUP($G225,TAB!$J:$BB,MATCH($BD225,TAB!$1:$1,0)-7,FALSE),"")</f>
        <v/>
      </c>
      <c r="BJ225" s="15" t="str">
        <f>IFERROR(VLOOKUP($G225,TAB!$J:$BB,MATCH($BD225,TAB!$1:$1,0)-6,FALSE),"")</f>
        <v/>
      </c>
      <c r="BK225" s="15" t="str">
        <f t="shared" si="115"/>
        <v/>
      </c>
      <c r="BL225" s="14" t="str">
        <f>IFERROR(VLOOKUP(BK225,INSTRUCTION!$I$1:$J$101,2),"")</f>
        <v/>
      </c>
      <c r="BM225" s="15" t="str">
        <f t="shared" si="134"/>
        <v/>
      </c>
      <c r="BN225" s="15" t="str">
        <f t="shared" si="116"/>
        <v/>
      </c>
      <c r="BO225" s="15" t="str">
        <f>IFERROR(SUMPRODUCT(LARGE((J225,S225,AC225,AM225,AW225,BG225),{1,2,3,4,5})),"")</f>
        <v/>
      </c>
      <c r="BP225" s="15" t="str">
        <f>IFERROR(SUMPRODUCT(LARGE((K225,U225,AE225,AO225,AY225,BI225),{1,2,3,4,5})),"")</f>
        <v/>
      </c>
      <c r="BQ225" s="15" t="str">
        <f>IF(BP225=0,"N.A.",IFERROR(SUMPRODUCT(LARGE((N225,W225,AG225,AQ225,BA225,BK225),{1,2,3,4,5})),""))</f>
        <v/>
      </c>
      <c r="BR225" s="15" t="str">
        <f t="shared" si="117"/>
        <v/>
      </c>
      <c r="BS225" s="15" t="str">
        <f t="shared" si="118"/>
        <v/>
      </c>
      <c r="BT225" s="15" t="str">
        <f t="shared" si="119"/>
        <v>N.A.</v>
      </c>
      <c r="BU225" s="15" t="str">
        <f t="shared" si="120"/>
        <v>N.A.</v>
      </c>
      <c r="BV225" s="15" t="str">
        <f t="shared" si="121"/>
        <v>N.A.</v>
      </c>
      <c r="BW225" s="34" t="str">
        <f t="shared" si="122"/>
        <v>N.A.</v>
      </c>
      <c r="BX225" s="15" t="str">
        <f t="shared" si="123"/>
        <v>N.A.</v>
      </c>
      <c r="BY225" s="15" t="str">
        <f t="shared" si="124"/>
        <v>N.A.</v>
      </c>
      <c r="BZ225" s="15" t="str">
        <f t="shared" si="127"/>
        <v>FAILED</v>
      </c>
      <c r="CA225" s="20" t="str">
        <f t="shared" si="125"/>
        <v/>
      </c>
      <c r="CB225" s="16">
        <f t="shared" si="126"/>
        <v>0</v>
      </c>
    </row>
    <row r="226" spans="1:80" x14ac:dyDescent="0.3">
      <c r="A226" s="49">
        <v>224</v>
      </c>
      <c r="B226" s="15">
        <f>TAB!A226</f>
        <v>0</v>
      </c>
      <c r="C226" s="15">
        <f>TAB!B226</f>
        <v>0</v>
      </c>
      <c r="D226" s="14" t="str">
        <f>IF(C226=0,"",TAB!C226)</f>
        <v/>
      </c>
      <c r="E226" s="14" t="str">
        <f>IF(C226=0,"",TAB!D226)</f>
        <v/>
      </c>
      <c r="F226" s="36" t="str">
        <f>IF(C226=0,"",TAB!E226)</f>
        <v/>
      </c>
      <c r="G226" s="14" t="str">
        <f>IF(C226=0,"",TAB!J226)</f>
        <v/>
      </c>
      <c r="H226" s="15" t="str">
        <f t="shared" si="103"/>
        <v/>
      </c>
      <c r="I226" s="15" t="str">
        <f t="shared" si="128"/>
        <v/>
      </c>
      <c r="J226" s="15" t="str">
        <f>IFERROR(VLOOKUP($G226,TAB!$J:$BB,2,FALSE),"")</f>
        <v/>
      </c>
      <c r="K226" s="15" t="str">
        <f>IF(J226="AB",IFERROR(VLOOKUP($G226,TAB!$J:$BB,3,FALSE),""),"NA")</f>
        <v>NA</v>
      </c>
      <c r="L226" s="15" t="str">
        <f>IFERROR(VLOOKUP($G226,TAB!$J:$BB,4,FALSE),"")</f>
        <v/>
      </c>
      <c r="M226" s="15" t="str">
        <f>IFERROR(VLOOKUP($G226,TAB!$J:$BB,5,FALSE),"")</f>
        <v/>
      </c>
      <c r="N226" s="15" t="str">
        <f t="shared" si="104"/>
        <v/>
      </c>
      <c r="O226" s="14" t="str">
        <f>IFERROR(VLOOKUP(N226,INSTRUCTION!$I$1:$J$101,2),"")</f>
        <v/>
      </c>
      <c r="P226" s="15" t="str">
        <f t="shared" si="129"/>
        <v/>
      </c>
      <c r="Q226" s="15" t="str">
        <f t="shared" si="105"/>
        <v/>
      </c>
      <c r="R226" s="15" t="str">
        <f t="shared" si="106"/>
        <v/>
      </c>
      <c r="S226" s="15" t="str">
        <f>IFERROR(VLOOKUP($G226,TAB!$J:$BB,6,FALSE),"")</f>
        <v/>
      </c>
      <c r="T226" s="15" t="str">
        <f>IF(S226="AB",IFERROR(VLOOKUP($G226,TAB!$J:$BB,7,FALSE),""),"NA")</f>
        <v>NA</v>
      </c>
      <c r="U226" s="15" t="str">
        <f>IFERROR(VLOOKUP($G226,TAB!$J:$BB,8,FALSE),"")</f>
        <v/>
      </c>
      <c r="V226" s="15" t="str">
        <f>IFERROR(VLOOKUP($G226,TAB!$J:$BB,9,FALSE),"")</f>
        <v/>
      </c>
      <c r="W226" s="15" t="str">
        <f t="shared" si="107"/>
        <v/>
      </c>
      <c r="X226" s="14" t="str">
        <f>IFERROR(VLOOKUP(W226,INSTRUCTION!$I$1:$J$101,2),"")</f>
        <v/>
      </c>
      <c r="Y226" s="15" t="str">
        <f t="shared" si="130"/>
        <v/>
      </c>
      <c r="Z226" s="14" t="str">
        <f>IF(C226=0,"",TAB!F226)</f>
        <v/>
      </c>
      <c r="AA226" s="15" t="str">
        <f>IFERROR(VLOOKUP(Z226,INSTRUCTION!$D$2:$E$18,2,FALSE),"")</f>
        <v/>
      </c>
      <c r="AB226" s="15" t="str">
        <f t="shared" si="108"/>
        <v/>
      </c>
      <c r="AC226" s="15" t="str">
        <f>IFERROR(VLOOKUP($G226,TAB!$J:$BB,MATCH($Z226,TAB!$1:$1,0)-9,FALSE),"")</f>
        <v/>
      </c>
      <c r="AD226" s="15" t="str">
        <f>IF(AC226="AB",IFERROR(VLOOKUP($G226,TAB!$J:$BB,MATCH($Z226,TAB!$1:$1,0)-8,FALSE),""),"NA")</f>
        <v>NA</v>
      </c>
      <c r="AE226" s="15" t="str">
        <f>IFERROR(VLOOKUP($G226,TAB!$J:$BB,MATCH($Z226,TAB!$1:$1,0)-7,FALSE),"")</f>
        <v/>
      </c>
      <c r="AF226" s="15" t="str">
        <f>IFERROR(VLOOKUP($G226,TAB!$J:$BB,MATCH($Z226,TAB!$1:$1,0)-6,FALSE),"")</f>
        <v/>
      </c>
      <c r="AG226" s="15" t="str">
        <f t="shared" si="109"/>
        <v/>
      </c>
      <c r="AH226" s="14" t="str">
        <f>IFERROR(VLOOKUP(AG226,INSTRUCTION!$I$1:$J$101,2),"")</f>
        <v/>
      </c>
      <c r="AI226" s="15" t="str">
        <f t="shared" si="131"/>
        <v/>
      </c>
      <c r="AJ226" s="15" t="str">
        <f>IF(C226=0,"",TAB!G226)</f>
        <v/>
      </c>
      <c r="AK226" s="15" t="str">
        <f>IFERROR(VLOOKUP(AJ226,INSTRUCTION!$D$2:$E$18,2,FALSE),"")</f>
        <v/>
      </c>
      <c r="AL226" s="15" t="str">
        <f t="shared" si="110"/>
        <v/>
      </c>
      <c r="AM226" s="15" t="str">
        <f>IFERROR(VLOOKUP($G226,TAB!$J:$BB,MATCH($AJ226,TAB!$1:$1,0)-9,FALSE),"")</f>
        <v/>
      </c>
      <c r="AN226" s="15" t="str">
        <f>IF(AM226="AB",IFERROR(VLOOKUP($G226,TAB!$J:$BB,MATCH($AJ226,TAB!$1:$1,0)-8,FALSE),""),"NA")</f>
        <v>NA</v>
      </c>
      <c r="AO226" s="15" t="str">
        <f>IFERROR(VLOOKUP($G226,TAB!$J:$BB,MATCH($AJ226,TAB!$1:$1,0)-7,FALSE),"")</f>
        <v/>
      </c>
      <c r="AP226" s="15" t="str">
        <f>IFERROR(VLOOKUP($G226,TAB!$J:$BB,MATCH($AJ226,TAB!$1:$1,0)-6,FALSE),"")</f>
        <v/>
      </c>
      <c r="AQ226" s="15" t="str">
        <f t="shared" si="111"/>
        <v/>
      </c>
      <c r="AR226" s="14" t="str">
        <f>IFERROR(VLOOKUP(AQ226,INSTRUCTION!$I$1:$J$101,2),"")</f>
        <v/>
      </c>
      <c r="AS226" s="15" t="str">
        <f t="shared" si="132"/>
        <v/>
      </c>
      <c r="AT226" s="15" t="str">
        <f>IF(C226=0,"",TAB!H226)</f>
        <v/>
      </c>
      <c r="AU226" s="15" t="str">
        <f>IFERROR(VLOOKUP(AT226,INSTRUCTION!$D$2:$E$18,2,FALSE),"")</f>
        <v/>
      </c>
      <c r="AV226" s="15" t="str">
        <f t="shared" si="112"/>
        <v/>
      </c>
      <c r="AW226" s="15" t="str">
        <f>IFERROR(VLOOKUP($G226,TAB!$J:$BB,MATCH($AT226,TAB!$1:$1,0)-9,FALSE),"")</f>
        <v/>
      </c>
      <c r="AX226" s="15" t="str">
        <f>IF(AW226="AB",IFERROR(VLOOKUP($G226,TAB!$J:$BB,MATCH($AT226,TAB!$1:$1,0)-8,FALSE),""),"NA")</f>
        <v>NA</v>
      </c>
      <c r="AY226" s="15" t="str">
        <f>IFERROR(VLOOKUP($G226,TAB!$J:$BB,MATCH($AT226,TAB!$1:$1,0)-7,FALSE),"")</f>
        <v/>
      </c>
      <c r="AZ226" s="15" t="str">
        <f>IFERROR(VLOOKUP($G226,TAB!$J:$BB,MATCH($AT226,TAB!$1:$1,0)-6,FALSE),"")</f>
        <v/>
      </c>
      <c r="BA226" s="15" t="str">
        <f t="shared" si="113"/>
        <v/>
      </c>
      <c r="BB226" s="14" t="str">
        <f>IFERROR(VLOOKUP(BA226,INSTRUCTION!$I$1:$J$101,2),"")</f>
        <v/>
      </c>
      <c r="BC226" s="15" t="str">
        <f t="shared" si="133"/>
        <v/>
      </c>
      <c r="BD226" s="15" t="str">
        <f>IF(C226=0,"",TAB!I226)</f>
        <v/>
      </c>
      <c r="BE226" s="15" t="str">
        <f>IFERROR(VLOOKUP(BD226,INSTRUCTION!$D$2:$E$18,2,FALSE),"")</f>
        <v/>
      </c>
      <c r="BF226" s="15" t="str">
        <f t="shared" si="114"/>
        <v/>
      </c>
      <c r="BG226" s="15" t="str">
        <f>IFERROR(VLOOKUP($G226,TAB!$J:$BB,MATCH($BD226,TAB!$1:$1,0)-9,FALSE),"")</f>
        <v/>
      </c>
      <c r="BH226" s="15" t="str">
        <f>IF(BG226="AB",IFERROR(VLOOKUP($G226,TAB!$J:$BB,MATCH($BD226,TAB!$1:$1,0)-8,FALSE),""),"NA")</f>
        <v>NA</v>
      </c>
      <c r="BI226" s="15" t="str">
        <f>IFERROR(VLOOKUP($G226,TAB!$J:$BB,MATCH($BD226,TAB!$1:$1,0)-7,FALSE),"")</f>
        <v/>
      </c>
      <c r="BJ226" s="15" t="str">
        <f>IFERROR(VLOOKUP($G226,TAB!$J:$BB,MATCH($BD226,TAB!$1:$1,0)-6,FALSE),"")</f>
        <v/>
      </c>
      <c r="BK226" s="15" t="str">
        <f t="shared" si="115"/>
        <v/>
      </c>
      <c r="BL226" s="14" t="str">
        <f>IFERROR(VLOOKUP(BK226,INSTRUCTION!$I$1:$J$101,2),"")</f>
        <v/>
      </c>
      <c r="BM226" s="15" t="str">
        <f t="shared" si="134"/>
        <v/>
      </c>
      <c r="BN226" s="15" t="str">
        <f t="shared" si="116"/>
        <v/>
      </c>
      <c r="BO226" s="15" t="str">
        <f>IFERROR(SUMPRODUCT(LARGE((J226,S226,AC226,AM226,AW226,BG226),{1,2,3,4,5})),"")</f>
        <v/>
      </c>
      <c r="BP226" s="15" t="str">
        <f>IFERROR(SUMPRODUCT(LARGE((K226,U226,AE226,AO226,AY226,BI226),{1,2,3,4,5})),"")</f>
        <v/>
      </c>
      <c r="BQ226" s="15" t="str">
        <f>IF(BP226=0,"N.A.",IFERROR(SUMPRODUCT(LARGE((N226,W226,AG226,AQ226,BA226,BK226),{1,2,3,4,5})),""))</f>
        <v/>
      </c>
      <c r="BR226" s="15" t="str">
        <f t="shared" si="117"/>
        <v/>
      </c>
      <c r="BS226" s="15" t="str">
        <f t="shared" si="118"/>
        <v/>
      </c>
      <c r="BT226" s="15" t="str">
        <f t="shared" si="119"/>
        <v>N.A.</v>
      </c>
      <c r="BU226" s="15" t="str">
        <f t="shared" si="120"/>
        <v>N.A.</v>
      </c>
      <c r="BV226" s="15" t="str">
        <f t="shared" si="121"/>
        <v>N.A.</v>
      </c>
      <c r="BW226" s="34" t="str">
        <f t="shared" si="122"/>
        <v>N.A.</v>
      </c>
      <c r="BX226" s="15" t="str">
        <f t="shared" si="123"/>
        <v>N.A.</v>
      </c>
      <c r="BY226" s="15" t="str">
        <f t="shared" si="124"/>
        <v>N.A.</v>
      </c>
      <c r="BZ226" s="15" t="str">
        <f t="shared" si="127"/>
        <v>FAILED</v>
      </c>
      <c r="CA226" s="20" t="str">
        <f t="shared" si="125"/>
        <v/>
      </c>
      <c r="CB226" s="16">
        <f t="shared" si="126"/>
        <v>0</v>
      </c>
    </row>
    <row r="227" spans="1:80" x14ac:dyDescent="0.3">
      <c r="A227" s="49">
        <v>225</v>
      </c>
      <c r="B227" s="15">
        <f>TAB!A227</f>
        <v>0</v>
      </c>
      <c r="C227" s="15">
        <f>TAB!B227</f>
        <v>0</v>
      </c>
      <c r="D227" s="14" t="str">
        <f>IF(C227=0,"",TAB!C227)</f>
        <v/>
      </c>
      <c r="E227" s="14" t="str">
        <f>IF(C227=0,"",TAB!D227)</f>
        <v/>
      </c>
      <c r="F227" s="36" t="str">
        <f>IF(C227=0,"",TAB!E227)</f>
        <v/>
      </c>
      <c r="G227" s="14" t="str">
        <f>IF(C227=0,"",TAB!J227)</f>
        <v/>
      </c>
      <c r="H227" s="15" t="str">
        <f t="shared" si="103"/>
        <v/>
      </c>
      <c r="I227" s="15" t="str">
        <f t="shared" si="128"/>
        <v/>
      </c>
      <c r="J227" s="15" t="str">
        <f>IFERROR(VLOOKUP($G227,TAB!$J:$BB,2,FALSE),"")</f>
        <v/>
      </c>
      <c r="K227" s="15" t="str">
        <f>IF(J227="AB",IFERROR(VLOOKUP($G227,TAB!$J:$BB,3,FALSE),""),"NA")</f>
        <v>NA</v>
      </c>
      <c r="L227" s="15" t="str">
        <f>IFERROR(VLOOKUP($G227,TAB!$J:$BB,4,FALSE),"")</f>
        <v/>
      </c>
      <c r="M227" s="15" t="str">
        <f>IFERROR(VLOOKUP($G227,TAB!$J:$BB,5,FALSE),"")</f>
        <v/>
      </c>
      <c r="N227" s="15" t="str">
        <f t="shared" si="104"/>
        <v/>
      </c>
      <c r="O227" s="14" t="str">
        <f>IFERROR(VLOOKUP(N227,INSTRUCTION!$I$1:$J$101,2),"")</f>
        <v/>
      </c>
      <c r="P227" s="15" t="str">
        <f t="shared" si="129"/>
        <v/>
      </c>
      <c r="Q227" s="15" t="str">
        <f t="shared" si="105"/>
        <v/>
      </c>
      <c r="R227" s="15" t="str">
        <f t="shared" si="106"/>
        <v/>
      </c>
      <c r="S227" s="15" t="str">
        <f>IFERROR(VLOOKUP($G227,TAB!$J:$BB,6,FALSE),"")</f>
        <v/>
      </c>
      <c r="T227" s="15" t="str">
        <f>IF(S227="AB",IFERROR(VLOOKUP($G227,TAB!$J:$BB,7,FALSE),""),"NA")</f>
        <v>NA</v>
      </c>
      <c r="U227" s="15" t="str">
        <f>IFERROR(VLOOKUP($G227,TAB!$J:$BB,8,FALSE),"")</f>
        <v/>
      </c>
      <c r="V227" s="15" t="str">
        <f>IFERROR(VLOOKUP($G227,TAB!$J:$BB,9,FALSE),"")</f>
        <v/>
      </c>
      <c r="W227" s="15" t="str">
        <f t="shared" si="107"/>
        <v/>
      </c>
      <c r="X227" s="14" t="str">
        <f>IFERROR(VLOOKUP(W227,INSTRUCTION!$I$1:$J$101,2),"")</f>
        <v/>
      </c>
      <c r="Y227" s="15" t="str">
        <f t="shared" si="130"/>
        <v/>
      </c>
      <c r="Z227" s="14" t="str">
        <f>IF(C227=0,"",TAB!F227)</f>
        <v/>
      </c>
      <c r="AA227" s="15" t="str">
        <f>IFERROR(VLOOKUP(Z227,INSTRUCTION!$D$2:$E$18,2,FALSE),"")</f>
        <v/>
      </c>
      <c r="AB227" s="15" t="str">
        <f t="shared" si="108"/>
        <v/>
      </c>
      <c r="AC227" s="15" t="str">
        <f>IFERROR(VLOOKUP($G227,TAB!$J:$BB,MATCH($Z227,TAB!$1:$1,0)-9,FALSE),"")</f>
        <v/>
      </c>
      <c r="AD227" s="15" t="str">
        <f>IF(AC227="AB",IFERROR(VLOOKUP($G227,TAB!$J:$BB,MATCH($Z227,TAB!$1:$1,0)-8,FALSE),""),"NA")</f>
        <v>NA</v>
      </c>
      <c r="AE227" s="15" t="str">
        <f>IFERROR(VLOOKUP($G227,TAB!$J:$BB,MATCH($Z227,TAB!$1:$1,0)-7,FALSE),"")</f>
        <v/>
      </c>
      <c r="AF227" s="15" t="str">
        <f>IFERROR(VLOOKUP($G227,TAB!$J:$BB,MATCH($Z227,TAB!$1:$1,0)-6,FALSE),"")</f>
        <v/>
      </c>
      <c r="AG227" s="15" t="str">
        <f t="shared" si="109"/>
        <v/>
      </c>
      <c r="AH227" s="14" t="str">
        <f>IFERROR(VLOOKUP(AG227,INSTRUCTION!$I$1:$J$101,2),"")</f>
        <v/>
      </c>
      <c r="AI227" s="15" t="str">
        <f t="shared" si="131"/>
        <v/>
      </c>
      <c r="AJ227" s="15" t="str">
        <f>IF(C227=0,"",TAB!G227)</f>
        <v/>
      </c>
      <c r="AK227" s="15" t="str">
        <f>IFERROR(VLOOKUP(AJ227,INSTRUCTION!$D$2:$E$18,2,FALSE),"")</f>
        <v/>
      </c>
      <c r="AL227" s="15" t="str">
        <f t="shared" si="110"/>
        <v/>
      </c>
      <c r="AM227" s="15" t="str">
        <f>IFERROR(VLOOKUP($G227,TAB!$J:$BB,MATCH($AJ227,TAB!$1:$1,0)-9,FALSE),"")</f>
        <v/>
      </c>
      <c r="AN227" s="15" t="str">
        <f>IF(AM227="AB",IFERROR(VLOOKUP($G227,TAB!$J:$BB,MATCH($AJ227,TAB!$1:$1,0)-8,FALSE),""),"NA")</f>
        <v>NA</v>
      </c>
      <c r="AO227" s="15" t="str">
        <f>IFERROR(VLOOKUP($G227,TAB!$J:$BB,MATCH($AJ227,TAB!$1:$1,0)-7,FALSE),"")</f>
        <v/>
      </c>
      <c r="AP227" s="15" t="str">
        <f>IFERROR(VLOOKUP($G227,TAB!$J:$BB,MATCH($AJ227,TAB!$1:$1,0)-6,FALSE),"")</f>
        <v/>
      </c>
      <c r="AQ227" s="15" t="str">
        <f t="shared" si="111"/>
        <v/>
      </c>
      <c r="AR227" s="14" t="str">
        <f>IFERROR(VLOOKUP(AQ227,INSTRUCTION!$I$1:$J$101,2),"")</f>
        <v/>
      </c>
      <c r="AS227" s="15" t="str">
        <f t="shared" si="132"/>
        <v/>
      </c>
      <c r="AT227" s="15" t="str">
        <f>IF(C227=0,"",TAB!H227)</f>
        <v/>
      </c>
      <c r="AU227" s="15" t="str">
        <f>IFERROR(VLOOKUP(AT227,INSTRUCTION!$D$2:$E$18,2,FALSE),"")</f>
        <v/>
      </c>
      <c r="AV227" s="15" t="str">
        <f t="shared" si="112"/>
        <v/>
      </c>
      <c r="AW227" s="15" t="str">
        <f>IFERROR(VLOOKUP($G227,TAB!$J:$BB,MATCH($AT227,TAB!$1:$1,0)-9,FALSE),"")</f>
        <v/>
      </c>
      <c r="AX227" s="15" t="str">
        <f>IF(AW227="AB",IFERROR(VLOOKUP($G227,TAB!$J:$BB,MATCH($AT227,TAB!$1:$1,0)-8,FALSE),""),"NA")</f>
        <v>NA</v>
      </c>
      <c r="AY227" s="15" t="str">
        <f>IFERROR(VLOOKUP($G227,TAB!$J:$BB,MATCH($AT227,TAB!$1:$1,0)-7,FALSE),"")</f>
        <v/>
      </c>
      <c r="AZ227" s="15" t="str">
        <f>IFERROR(VLOOKUP($G227,TAB!$J:$BB,MATCH($AT227,TAB!$1:$1,0)-6,FALSE),"")</f>
        <v/>
      </c>
      <c r="BA227" s="15" t="str">
        <f t="shared" si="113"/>
        <v/>
      </c>
      <c r="BB227" s="14" t="str">
        <f>IFERROR(VLOOKUP(BA227,INSTRUCTION!$I$1:$J$101,2),"")</f>
        <v/>
      </c>
      <c r="BC227" s="15" t="str">
        <f t="shared" si="133"/>
        <v/>
      </c>
      <c r="BD227" s="15" t="str">
        <f>IF(C227=0,"",TAB!I227)</f>
        <v/>
      </c>
      <c r="BE227" s="15" t="str">
        <f>IFERROR(VLOOKUP(BD227,INSTRUCTION!$D$2:$E$18,2,FALSE),"")</f>
        <v/>
      </c>
      <c r="BF227" s="15" t="str">
        <f t="shared" si="114"/>
        <v/>
      </c>
      <c r="BG227" s="15" t="str">
        <f>IFERROR(VLOOKUP($G227,TAB!$J:$BB,MATCH($BD227,TAB!$1:$1,0)-9,FALSE),"")</f>
        <v/>
      </c>
      <c r="BH227" s="15" t="str">
        <f>IF(BG227="AB",IFERROR(VLOOKUP($G227,TAB!$J:$BB,MATCH($BD227,TAB!$1:$1,0)-8,FALSE),""),"NA")</f>
        <v>NA</v>
      </c>
      <c r="BI227" s="15" t="str">
        <f>IFERROR(VLOOKUP($G227,TAB!$J:$BB,MATCH($BD227,TAB!$1:$1,0)-7,FALSE),"")</f>
        <v/>
      </c>
      <c r="BJ227" s="15" t="str">
        <f>IFERROR(VLOOKUP($G227,TAB!$J:$BB,MATCH($BD227,TAB!$1:$1,0)-6,FALSE),"")</f>
        <v/>
      </c>
      <c r="BK227" s="15" t="str">
        <f t="shared" si="115"/>
        <v/>
      </c>
      <c r="BL227" s="14" t="str">
        <f>IFERROR(VLOOKUP(BK227,INSTRUCTION!$I$1:$J$101,2),"")</f>
        <v/>
      </c>
      <c r="BM227" s="15" t="str">
        <f t="shared" si="134"/>
        <v/>
      </c>
      <c r="BN227" s="15" t="str">
        <f t="shared" si="116"/>
        <v/>
      </c>
      <c r="BO227" s="15" t="str">
        <f>IFERROR(SUMPRODUCT(LARGE((J227,S227,AC227,AM227,AW227,BG227),{1,2,3,4,5})),"")</f>
        <v/>
      </c>
      <c r="BP227" s="15" t="str">
        <f>IFERROR(SUMPRODUCT(LARGE((K227,U227,AE227,AO227,AY227,BI227),{1,2,3,4,5})),"")</f>
        <v/>
      </c>
      <c r="BQ227" s="15" t="str">
        <f>IF(BP227=0,"N.A.",IFERROR(SUMPRODUCT(LARGE((N227,W227,AG227,AQ227,BA227,BK227),{1,2,3,4,5})),""))</f>
        <v/>
      </c>
      <c r="BR227" s="15" t="str">
        <f t="shared" si="117"/>
        <v/>
      </c>
      <c r="BS227" s="15" t="str">
        <f t="shared" si="118"/>
        <v/>
      </c>
      <c r="BT227" s="15" t="str">
        <f t="shared" si="119"/>
        <v>N.A.</v>
      </c>
      <c r="BU227" s="15" t="str">
        <f t="shared" si="120"/>
        <v>N.A.</v>
      </c>
      <c r="BV227" s="15" t="str">
        <f t="shared" si="121"/>
        <v>N.A.</v>
      </c>
      <c r="BW227" s="34" t="str">
        <f t="shared" si="122"/>
        <v>N.A.</v>
      </c>
      <c r="BX227" s="15" t="str">
        <f t="shared" si="123"/>
        <v>N.A.</v>
      </c>
      <c r="BY227" s="15" t="str">
        <f t="shared" si="124"/>
        <v>N.A.</v>
      </c>
      <c r="BZ227" s="15" t="str">
        <f t="shared" si="127"/>
        <v>FAILED</v>
      </c>
      <c r="CA227" s="20" t="str">
        <f t="shared" si="125"/>
        <v/>
      </c>
      <c r="CB227" s="16">
        <f t="shared" si="126"/>
        <v>0</v>
      </c>
    </row>
    <row r="228" spans="1:80" x14ac:dyDescent="0.3">
      <c r="A228" s="49">
        <v>226</v>
      </c>
      <c r="B228" s="15">
        <f>TAB!A228</f>
        <v>0</v>
      </c>
      <c r="C228" s="15">
        <f>TAB!B228</f>
        <v>0</v>
      </c>
      <c r="D228" s="14" t="str">
        <f>IF(C228=0,"",TAB!C228)</f>
        <v/>
      </c>
      <c r="E228" s="14" t="str">
        <f>IF(C228=0,"",TAB!D228)</f>
        <v/>
      </c>
      <c r="F228" s="36" t="str">
        <f>IF(C228=0,"",TAB!E228)</f>
        <v/>
      </c>
      <c r="G228" s="14" t="str">
        <f>IF(C228=0,"",TAB!J228)</f>
        <v/>
      </c>
      <c r="H228" s="15" t="str">
        <f t="shared" si="103"/>
        <v/>
      </c>
      <c r="I228" s="15" t="str">
        <f t="shared" si="128"/>
        <v/>
      </c>
      <c r="J228" s="15" t="str">
        <f>IFERROR(VLOOKUP($G228,TAB!$J:$BB,2,FALSE),"")</f>
        <v/>
      </c>
      <c r="K228" s="15" t="str">
        <f>IF(J228="AB",IFERROR(VLOOKUP($G228,TAB!$J:$BB,3,FALSE),""),"NA")</f>
        <v>NA</v>
      </c>
      <c r="L228" s="15" t="str">
        <f>IFERROR(VLOOKUP($G228,TAB!$J:$BB,4,FALSE),"")</f>
        <v/>
      </c>
      <c r="M228" s="15" t="str">
        <f>IFERROR(VLOOKUP($G228,TAB!$J:$BB,5,FALSE),"")</f>
        <v/>
      </c>
      <c r="N228" s="15" t="str">
        <f t="shared" si="104"/>
        <v/>
      </c>
      <c r="O228" s="14" t="str">
        <f>IFERROR(VLOOKUP(N228,INSTRUCTION!$I$1:$J$101,2),"")</f>
        <v/>
      </c>
      <c r="P228" s="15" t="str">
        <f t="shared" si="129"/>
        <v/>
      </c>
      <c r="Q228" s="15" t="str">
        <f t="shared" si="105"/>
        <v/>
      </c>
      <c r="R228" s="15" t="str">
        <f t="shared" si="106"/>
        <v/>
      </c>
      <c r="S228" s="15" t="str">
        <f>IFERROR(VLOOKUP($G228,TAB!$J:$BB,6,FALSE),"")</f>
        <v/>
      </c>
      <c r="T228" s="15" t="str">
        <f>IF(S228="AB",IFERROR(VLOOKUP($G228,TAB!$J:$BB,7,FALSE),""),"NA")</f>
        <v>NA</v>
      </c>
      <c r="U228" s="15" t="str">
        <f>IFERROR(VLOOKUP($G228,TAB!$J:$BB,8,FALSE),"")</f>
        <v/>
      </c>
      <c r="V228" s="15" t="str">
        <f>IFERROR(VLOOKUP($G228,TAB!$J:$BB,9,FALSE),"")</f>
        <v/>
      </c>
      <c r="W228" s="15" t="str">
        <f t="shared" si="107"/>
        <v/>
      </c>
      <c r="X228" s="14" t="str">
        <f>IFERROR(VLOOKUP(W228,INSTRUCTION!$I$1:$J$101,2),"")</f>
        <v/>
      </c>
      <c r="Y228" s="15" t="str">
        <f t="shared" si="130"/>
        <v/>
      </c>
      <c r="Z228" s="14" t="str">
        <f>IF(C228=0,"",TAB!F228)</f>
        <v/>
      </c>
      <c r="AA228" s="15" t="str">
        <f>IFERROR(VLOOKUP(Z228,INSTRUCTION!$D$2:$E$18,2,FALSE),"")</f>
        <v/>
      </c>
      <c r="AB228" s="15" t="str">
        <f t="shared" si="108"/>
        <v/>
      </c>
      <c r="AC228" s="15" t="str">
        <f>IFERROR(VLOOKUP($G228,TAB!$J:$BB,MATCH($Z228,TAB!$1:$1,0)-9,FALSE),"")</f>
        <v/>
      </c>
      <c r="AD228" s="15" t="str">
        <f>IF(AC228="AB",IFERROR(VLOOKUP($G228,TAB!$J:$BB,MATCH($Z228,TAB!$1:$1,0)-8,FALSE),""),"NA")</f>
        <v>NA</v>
      </c>
      <c r="AE228" s="15" t="str">
        <f>IFERROR(VLOOKUP($G228,TAB!$J:$BB,MATCH($Z228,TAB!$1:$1,0)-7,FALSE),"")</f>
        <v/>
      </c>
      <c r="AF228" s="15" t="str">
        <f>IFERROR(VLOOKUP($G228,TAB!$J:$BB,MATCH($Z228,TAB!$1:$1,0)-6,FALSE),"")</f>
        <v/>
      </c>
      <c r="AG228" s="15" t="str">
        <f t="shared" si="109"/>
        <v/>
      </c>
      <c r="AH228" s="14" t="str">
        <f>IFERROR(VLOOKUP(AG228,INSTRUCTION!$I$1:$J$101,2),"")</f>
        <v/>
      </c>
      <c r="AI228" s="15" t="str">
        <f t="shared" si="131"/>
        <v/>
      </c>
      <c r="AJ228" s="15" t="str">
        <f>IF(C228=0,"",TAB!G228)</f>
        <v/>
      </c>
      <c r="AK228" s="15" t="str">
        <f>IFERROR(VLOOKUP(AJ228,INSTRUCTION!$D$2:$E$18,2,FALSE),"")</f>
        <v/>
      </c>
      <c r="AL228" s="15" t="str">
        <f t="shared" si="110"/>
        <v/>
      </c>
      <c r="AM228" s="15" t="str">
        <f>IFERROR(VLOOKUP($G228,TAB!$J:$BB,MATCH($AJ228,TAB!$1:$1,0)-9,FALSE),"")</f>
        <v/>
      </c>
      <c r="AN228" s="15" t="str">
        <f>IF(AM228="AB",IFERROR(VLOOKUP($G228,TAB!$J:$BB,MATCH($AJ228,TAB!$1:$1,0)-8,FALSE),""),"NA")</f>
        <v>NA</v>
      </c>
      <c r="AO228" s="15" t="str">
        <f>IFERROR(VLOOKUP($G228,TAB!$J:$BB,MATCH($AJ228,TAB!$1:$1,0)-7,FALSE),"")</f>
        <v/>
      </c>
      <c r="AP228" s="15" t="str">
        <f>IFERROR(VLOOKUP($G228,TAB!$J:$BB,MATCH($AJ228,TAB!$1:$1,0)-6,FALSE),"")</f>
        <v/>
      </c>
      <c r="AQ228" s="15" t="str">
        <f t="shared" si="111"/>
        <v/>
      </c>
      <c r="AR228" s="14" t="str">
        <f>IFERROR(VLOOKUP(AQ228,INSTRUCTION!$I$1:$J$101,2),"")</f>
        <v/>
      </c>
      <c r="AS228" s="15" t="str">
        <f t="shared" si="132"/>
        <v/>
      </c>
      <c r="AT228" s="15" t="str">
        <f>IF(C228=0,"",TAB!H228)</f>
        <v/>
      </c>
      <c r="AU228" s="15" t="str">
        <f>IFERROR(VLOOKUP(AT228,INSTRUCTION!$D$2:$E$18,2,FALSE),"")</f>
        <v/>
      </c>
      <c r="AV228" s="15" t="str">
        <f t="shared" si="112"/>
        <v/>
      </c>
      <c r="AW228" s="15" t="str">
        <f>IFERROR(VLOOKUP($G228,TAB!$J:$BB,MATCH($AT228,TAB!$1:$1,0)-9,FALSE),"")</f>
        <v/>
      </c>
      <c r="AX228" s="15" t="str">
        <f>IF(AW228="AB",IFERROR(VLOOKUP($G228,TAB!$J:$BB,MATCH($AT228,TAB!$1:$1,0)-8,FALSE),""),"NA")</f>
        <v>NA</v>
      </c>
      <c r="AY228" s="15" t="str">
        <f>IFERROR(VLOOKUP($G228,TAB!$J:$BB,MATCH($AT228,TAB!$1:$1,0)-7,FALSE),"")</f>
        <v/>
      </c>
      <c r="AZ228" s="15" t="str">
        <f>IFERROR(VLOOKUP($G228,TAB!$J:$BB,MATCH($AT228,TAB!$1:$1,0)-6,FALSE),"")</f>
        <v/>
      </c>
      <c r="BA228" s="15" t="str">
        <f t="shared" si="113"/>
        <v/>
      </c>
      <c r="BB228" s="14" t="str">
        <f>IFERROR(VLOOKUP(BA228,INSTRUCTION!$I$1:$J$101,2),"")</f>
        <v/>
      </c>
      <c r="BC228" s="15" t="str">
        <f t="shared" si="133"/>
        <v/>
      </c>
      <c r="BD228" s="15" t="str">
        <f>IF(C228=0,"",TAB!I228)</f>
        <v/>
      </c>
      <c r="BE228" s="15" t="str">
        <f>IFERROR(VLOOKUP(BD228,INSTRUCTION!$D$2:$E$18,2,FALSE),"")</f>
        <v/>
      </c>
      <c r="BF228" s="15" t="str">
        <f t="shared" si="114"/>
        <v/>
      </c>
      <c r="BG228" s="15" t="str">
        <f>IFERROR(VLOOKUP($G228,TAB!$J:$BB,MATCH($BD228,TAB!$1:$1,0)-9,FALSE),"")</f>
        <v/>
      </c>
      <c r="BH228" s="15" t="str">
        <f>IF(BG228="AB",IFERROR(VLOOKUP($G228,TAB!$J:$BB,MATCH($BD228,TAB!$1:$1,0)-8,FALSE),""),"NA")</f>
        <v>NA</v>
      </c>
      <c r="BI228" s="15" t="str">
        <f>IFERROR(VLOOKUP($G228,TAB!$J:$BB,MATCH($BD228,TAB!$1:$1,0)-7,FALSE),"")</f>
        <v/>
      </c>
      <c r="BJ228" s="15" t="str">
        <f>IFERROR(VLOOKUP($G228,TAB!$J:$BB,MATCH($BD228,TAB!$1:$1,0)-6,FALSE),"")</f>
        <v/>
      </c>
      <c r="BK228" s="15" t="str">
        <f t="shared" si="115"/>
        <v/>
      </c>
      <c r="BL228" s="14" t="str">
        <f>IFERROR(VLOOKUP(BK228,INSTRUCTION!$I$1:$J$101,2),"")</f>
        <v/>
      </c>
      <c r="BM228" s="15" t="str">
        <f t="shared" si="134"/>
        <v/>
      </c>
      <c r="BN228" s="15" t="str">
        <f t="shared" si="116"/>
        <v/>
      </c>
      <c r="BO228" s="15" t="str">
        <f>IFERROR(SUMPRODUCT(LARGE((J228,S228,AC228,AM228,AW228,BG228),{1,2,3,4,5})),"")</f>
        <v/>
      </c>
      <c r="BP228" s="15" t="str">
        <f>IFERROR(SUMPRODUCT(LARGE((K228,U228,AE228,AO228,AY228,BI228),{1,2,3,4,5})),"")</f>
        <v/>
      </c>
      <c r="BQ228" s="15" t="str">
        <f>IF(BP228=0,"N.A.",IFERROR(SUMPRODUCT(LARGE((N228,W228,AG228,AQ228,BA228,BK228),{1,2,3,4,5})),""))</f>
        <v/>
      </c>
      <c r="BR228" s="15" t="str">
        <f t="shared" si="117"/>
        <v/>
      </c>
      <c r="BS228" s="15" t="str">
        <f t="shared" si="118"/>
        <v/>
      </c>
      <c r="BT228" s="15" t="str">
        <f t="shared" si="119"/>
        <v>N.A.</v>
      </c>
      <c r="BU228" s="15" t="str">
        <f t="shared" si="120"/>
        <v>N.A.</v>
      </c>
      <c r="BV228" s="15" t="str">
        <f t="shared" si="121"/>
        <v>N.A.</v>
      </c>
      <c r="BW228" s="34" t="str">
        <f t="shared" si="122"/>
        <v>N.A.</v>
      </c>
      <c r="BX228" s="15" t="str">
        <f t="shared" si="123"/>
        <v>N.A.</v>
      </c>
      <c r="BY228" s="15" t="str">
        <f t="shared" si="124"/>
        <v>N.A.</v>
      </c>
      <c r="BZ228" s="15" t="str">
        <f t="shared" si="127"/>
        <v>FAILED</v>
      </c>
      <c r="CA228" s="20" t="str">
        <f t="shared" si="125"/>
        <v/>
      </c>
      <c r="CB228" s="16">
        <f t="shared" si="126"/>
        <v>0</v>
      </c>
    </row>
    <row r="229" spans="1:80" x14ac:dyDescent="0.3">
      <c r="A229" s="49">
        <v>227</v>
      </c>
      <c r="B229" s="15">
        <f>TAB!A229</f>
        <v>0</v>
      </c>
      <c r="C229" s="15">
        <f>TAB!B229</f>
        <v>0</v>
      </c>
      <c r="D229" s="14" t="str">
        <f>IF(C229=0,"",TAB!C229)</f>
        <v/>
      </c>
      <c r="E229" s="14" t="str">
        <f>IF(C229=0,"",TAB!D229)</f>
        <v/>
      </c>
      <c r="F229" s="36" t="str">
        <f>IF(C229=0,"",TAB!E229)</f>
        <v/>
      </c>
      <c r="G229" s="14" t="str">
        <f>IF(C229=0,"",TAB!J229)</f>
        <v/>
      </c>
      <c r="H229" s="15" t="str">
        <f t="shared" si="103"/>
        <v/>
      </c>
      <c r="I229" s="15" t="str">
        <f t="shared" si="128"/>
        <v/>
      </c>
      <c r="J229" s="15" t="str">
        <f>IFERROR(VLOOKUP($G229,TAB!$J:$BB,2,FALSE),"")</f>
        <v/>
      </c>
      <c r="K229" s="15" t="str">
        <f>IF(J229="AB",IFERROR(VLOOKUP($G229,TAB!$J:$BB,3,FALSE),""),"NA")</f>
        <v>NA</v>
      </c>
      <c r="L229" s="15" t="str">
        <f>IFERROR(VLOOKUP($G229,TAB!$J:$BB,4,FALSE),"")</f>
        <v/>
      </c>
      <c r="M229" s="15" t="str">
        <f>IFERROR(VLOOKUP($G229,TAB!$J:$BB,5,FALSE),"")</f>
        <v/>
      </c>
      <c r="N229" s="15" t="str">
        <f t="shared" si="104"/>
        <v/>
      </c>
      <c r="O229" s="14" t="str">
        <f>IFERROR(VLOOKUP(N229,INSTRUCTION!$I$1:$J$101,2),"")</f>
        <v/>
      </c>
      <c r="P229" s="15" t="str">
        <f t="shared" si="129"/>
        <v/>
      </c>
      <c r="Q229" s="15" t="str">
        <f t="shared" si="105"/>
        <v/>
      </c>
      <c r="R229" s="15" t="str">
        <f t="shared" si="106"/>
        <v/>
      </c>
      <c r="S229" s="15" t="str">
        <f>IFERROR(VLOOKUP($G229,TAB!$J:$BB,6,FALSE),"")</f>
        <v/>
      </c>
      <c r="T229" s="15" t="str">
        <f>IF(S229="AB",IFERROR(VLOOKUP($G229,TAB!$J:$BB,7,FALSE),""),"NA")</f>
        <v>NA</v>
      </c>
      <c r="U229" s="15" t="str">
        <f>IFERROR(VLOOKUP($G229,TAB!$J:$BB,8,FALSE),"")</f>
        <v/>
      </c>
      <c r="V229" s="15" t="str">
        <f>IFERROR(VLOOKUP($G229,TAB!$J:$BB,9,FALSE),"")</f>
        <v/>
      </c>
      <c r="W229" s="15" t="str">
        <f t="shared" si="107"/>
        <v/>
      </c>
      <c r="X229" s="14" t="str">
        <f>IFERROR(VLOOKUP(W229,INSTRUCTION!$I$1:$J$101,2),"")</f>
        <v/>
      </c>
      <c r="Y229" s="15" t="str">
        <f t="shared" si="130"/>
        <v/>
      </c>
      <c r="Z229" s="14" t="str">
        <f>IF(C229=0,"",TAB!F229)</f>
        <v/>
      </c>
      <c r="AA229" s="15" t="str">
        <f>IFERROR(VLOOKUP(Z229,INSTRUCTION!$D$2:$E$18,2,FALSE),"")</f>
        <v/>
      </c>
      <c r="AB229" s="15" t="str">
        <f t="shared" si="108"/>
        <v/>
      </c>
      <c r="AC229" s="15" t="str">
        <f>IFERROR(VLOOKUP($G229,TAB!$J:$BB,MATCH($Z229,TAB!$1:$1,0)-9,FALSE),"")</f>
        <v/>
      </c>
      <c r="AD229" s="15" t="str">
        <f>IF(AC229="AB",IFERROR(VLOOKUP($G229,TAB!$J:$BB,MATCH($Z229,TAB!$1:$1,0)-8,FALSE),""),"NA")</f>
        <v>NA</v>
      </c>
      <c r="AE229" s="15" t="str">
        <f>IFERROR(VLOOKUP($G229,TAB!$J:$BB,MATCH($Z229,TAB!$1:$1,0)-7,FALSE),"")</f>
        <v/>
      </c>
      <c r="AF229" s="15" t="str">
        <f>IFERROR(VLOOKUP($G229,TAB!$J:$BB,MATCH($Z229,TAB!$1:$1,0)-6,FALSE),"")</f>
        <v/>
      </c>
      <c r="AG229" s="15" t="str">
        <f t="shared" si="109"/>
        <v/>
      </c>
      <c r="AH229" s="14" t="str">
        <f>IFERROR(VLOOKUP(AG229,INSTRUCTION!$I$1:$J$101,2),"")</f>
        <v/>
      </c>
      <c r="AI229" s="15" t="str">
        <f t="shared" si="131"/>
        <v/>
      </c>
      <c r="AJ229" s="15" t="str">
        <f>IF(C229=0,"",TAB!G229)</f>
        <v/>
      </c>
      <c r="AK229" s="15" t="str">
        <f>IFERROR(VLOOKUP(AJ229,INSTRUCTION!$D$2:$E$18,2,FALSE),"")</f>
        <v/>
      </c>
      <c r="AL229" s="15" t="str">
        <f t="shared" si="110"/>
        <v/>
      </c>
      <c r="AM229" s="15" t="str">
        <f>IFERROR(VLOOKUP($G229,TAB!$J:$BB,MATCH($AJ229,TAB!$1:$1,0)-9,FALSE),"")</f>
        <v/>
      </c>
      <c r="AN229" s="15" t="str">
        <f>IF(AM229="AB",IFERROR(VLOOKUP($G229,TAB!$J:$BB,MATCH($AJ229,TAB!$1:$1,0)-8,FALSE),""),"NA")</f>
        <v>NA</v>
      </c>
      <c r="AO229" s="15" t="str">
        <f>IFERROR(VLOOKUP($G229,TAB!$J:$BB,MATCH($AJ229,TAB!$1:$1,0)-7,FALSE),"")</f>
        <v/>
      </c>
      <c r="AP229" s="15" t="str">
        <f>IFERROR(VLOOKUP($G229,TAB!$J:$BB,MATCH($AJ229,TAB!$1:$1,0)-6,FALSE),"")</f>
        <v/>
      </c>
      <c r="AQ229" s="15" t="str">
        <f t="shared" si="111"/>
        <v/>
      </c>
      <c r="AR229" s="14" t="str">
        <f>IFERROR(VLOOKUP(AQ229,INSTRUCTION!$I$1:$J$101,2),"")</f>
        <v/>
      </c>
      <c r="AS229" s="15" t="str">
        <f t="shared" si="132"/>
        <v/>
      </c>
      <c r="AT229" s="15" t="str">
        <f>IF(C229=0,"",TAB!H229)</f>
        <v/>
      </c>
      <c r="AU229" s="15" t="str">
        <f>IFERROR(VLOOKUP(AT229,INSTRUCTION!$D$2:$E$18,2,FALSE),"")</f>
        <v/>
      </c>
      <c r="AV229" s="15" t="str">
        <f t="shared" si="112"/>
        <v/>
      </c>
      <c r="AW229" s="15" t="str">
        <f>IFERROR(VLOOKUP($G229,TAB!$J:$BB,MATCH($AT229,TAB!$1:$1,0)-9,FALSE),"")</f>
        <v/>
      </c>
      <c r="AX229" s="15" t="str">
        <f>IF(AW229="AB",IFERROR(VLOOKUP($G229,TAB!$J:$BB,MATCH($AT229,TAB!$1:$1,0)-8,FALSE),""),"NA")</f>
        <v>NA</v>
      </c>
      <c r="AY229" s="15" t="str">
        <f>IFERROR(VLOOKUP($G229,TAB!$J:$BB,MATCH($AT229,TAB!$1:$1,0)-7,FALSE),"")</f>
        <v/>
      </c>
      <c r="AZ229" s="15" t="str">
        <f>IFERROR(VLOOKUP($G229,TAB!$J:$BB,MATCH($AT229,TAB!$1:$1,0)-6,FALSE),"")</f>
        <v/>
      </c>
      <c r="BA229" s="15" t="str">
        <f t="shared" si="113"/>
        <v/>
      </c>
      <c r="BB229" s="14" t="str">
        <f>IFERROR(VLOOKUP(BA229,INSTRUCTION!$I$1:$J$101,2),"")</f>
        <v/>
      </c>
      <c r="BC229" s="15" t="str">
        <f t="shared" si="133"/>
        <v/>
      </c>
      <c r="BD229" s="15" t="str">
        <f>IF(C229=0,"",TAB!I229)</f>
        <v/>
      </c>
      <c r="BE229" s="15" t="str">
        <f>IFERROR(VLOOKUP(BD229,INSTRUCTION!$D$2:$E$18,2,FALSE),"")</f>
        <v/>
      </c>
      <c r="BF229" s="15" t="str">
        <f t="shared" si="114"/>
        <v/>
      </c>
      <c r="BG229" s="15" t="str">
        <f>IFERROR(VLOOKUP($G229,TAB!$J:$BB,MATCH($BD229,TAB!$1:$1,0)-9,FALSE),"")</f>
        <v/>
      </c>
      <c r="BH229" s="15" t="str">
        <f>IF(BG229="AB",IFERROR(VLOOKUP($G229,TAB!$J:$BB,MATCH($BD229,TAB!$1:$1,0)-8,FALSE),""),"NA")</f>
        <v>NA</v>
      </c>
      <c r="BI229" s="15" t="str">
        <f>IFERROR(VLOOKUP($G229,TAB!$J:$BB,MATCH($BD229,TAB!$1:$1,0)-7,FALSE),"")</f>
        <v/>
      </c>
      <c r="BJ229" s="15" t="str">
        <f>IFERROR(VLOOKUP($G229,TAB!$J:$BB,MATCH($BD229,TAB!$1:$1,0)-6,FALSE),"")</f>
        <v/>
      </c>
      <c r="BK229" s="15" t="str">
        <f t="shared" si="115"/>
        <v/>
      </c>
      <c r="BL229" s="14" t="str">
        <f>IFERROR(VLOOKUP(BK229,INSTRUCTION!$I$1:$J$101,2),"")</f>
        <v/>
      </c>
      <c r="BM229" s="15" t="str">
        <f t="shared" si="134"/>
        <v/>
      </c>
      <c r="BN229" s="15" t="str">
        <f t="shared" si="116"/>
        <v/>
      </c>
      <c r="BO229" s="15" t="str">
        <f>IFERROR(SUMPRODUCT(LARGE((J229,S229,AC229,AM229,AW229,BG229),{1,2,3,4,5})),"")</f>
        <v/>
      </c>
      <c r="BP229" s="15" t="str">
        <f>IFERROR(SUMPRODUCT(LARGE((K229,U229,AE229,AO229,AY229,BI229),{1,2,3,4,5})),"")</f>
        <v/>
      </c>
      <c r="BQ229" s="15" t="str">
        <f>IF(BP229=0,"N.A.",IFERROR(SUMPRODUCT(LARGE((N229,W229,AG229,AQ229,BA229,BK229),{1,2,3,4,5})),""))</f>
        <v/>
      </c>
      <c r="BR229" s="15" t="str">
        <f t="shared" si="117"/>
        <v/>
      </c>
      <c r="BS229" s="15" t="str">
        <f t="shared" si="118"/>
        <v/>
      </c>
      <c r="BT229" s="15" t="str">
        <f t="shared" si="119"/>
        <v>N.A.</v>
      </c>
      <c r="BU229" s="15" t="str">
        <f t="shared" si="120"/>
        <v>N.A.</v>
      </c>
      <c r="BV229" s="15" t="str">
        <f t="shared" si="121"/>
        <v>N.A.</v>
      </c>
      <c r="BW229" s="34" t="str">
        <f t="shared" si="122"/>
        <v>N.A.</v>
      </c>
      <c r="BX229" s="15" t="str">
        <f t="shared" si="123"/>
        <v>N.A.</v>
      </c>
      <c r="BY229" s="15" t="str">
        <f t="shared" si="124"/>
        <v>N.A.</v>
      </c>
      <c r="BZ229" s="15" t="str">
        <f t="shared" si="127"/>
        <v>FAILED</v>
      </c>
      <c r="CA229" s="20" t="str">
        <f t="shared" si="125"/>
        <v/>
      </c>
      <c r="CB229" s="16">
        <f t="shared" si="126"/>
        <v>0</v>
      </c>
    </row>
    <row r="230" spans="1:80" x14ac:dyDescent="0.3">
      <c r="A230" s="49">
        <v>228</v>
      </c>
      <c r="B230" s="15">
        <f>TAB!A230</f>
        <v>0</v>
      </c>
      <c r="C230" s="15">
        <f>TAB!B230</f>
        <v>0</v>
      </c>
      <c r="D230" s="14" t="str">
        <f>IF(C230=0,"",TAB!C230)</f>
        <v/>
      </c>
      <c r="E230" s="14" t="str">
        <f>IF(C230=0,"",TAB!D230)</f>
        <v/>
      </c>
      <c r="F230" s="36" t="str">
        <f>IF(C230=0,"",TAB!E230)</f>
        <v/>
      </c>
      <c r="G230" s="14" t="str">
        <f>IF(C230=0,"",TAB!J230)</f>
        <v/>
      </c>
      <c r="H230" s="15" t="str">
        <f t="shared" si="103"/>
        <v/>
      </c>
      <c r="I230" s="15" t="str">
        <f t="shared" si="128"/>
        <v/>
      </c>
      <c r="J230" s="15" t="str">
        <f>IFERROR(VLOOKUP($G230,TAB!$J:$BB,2,FALSE),"")</f>
        <v/>
      </c>
      <c r="K230" s="15" t="str">
        <f>IF(J230="AB",IFERROR(VLOOKUP($G230,TAB!$J:$BB,3,FALSE),""),"NA")</f>
        <v>NA</v>
      </c>
      <c r="L230" s="15" t="str">
        <f>IFERROR(VLOOKUP($G230,TAB!$J:$BB,4,FALSE),"")</f>
        <v/>
      </c>
      <c r="M230" s="15" t="str">
        <f>IFERROR(VLOOKUP($G230,TAB!$J:$BB,5,FALSE),"")</f>
        <v/>
      </c>
      <c r="N230" s="15" t="str">
        <f t="shared" si="104"/>
        <v/>
      </c>
      <c r="O230" s="14" t="str">
        <f>IFERROR(VLOOKUP(N230,INSTRUCTION!$I$1:$J$101,2),"")</f>
        <v/>
      </c>
      <c r="P230" s="15" t="str">
        <f t="shared" si="129"/>
        <v/>
      </c>
      <c r="Q230" s="15" t="str">
        <f t="shared" si="105"/>
        <v/>
      </c>
      <c r="R230" s="15" t="str">
        <f t="shared" si="106"/>
        <v/>
      </c>
      <c r="S230" s="15" t="str">
        <f>IFERROR(VLOOKUP($G230,TAB!$J:$BB,6,FALSE),"")</f>
        <v/>
      </c>
      <c r="T230" s="15" t="str">
        <f>IF(S230="AB",IFERROR(VLOOKUP($G230,TAB!$J:$BB,7,FALSE),""),"NA")</f>
        <v>NA</v>
      </c>
      <c r="U230" s="15" t="str">
        <f>IFERROR(VLOOKUP($G230,TAB!$J:$BB,8,FALSE),"")</f>
        <v/>
      </c>
      <c r="V230" s="15" t="str">
        <f>IFERROR(VLOOKUP($G230,TAB!$J:$BB,9,FALSE),"")</f>
        <v/>
      </c>
      <c r="W230" s="15" t="str">
        <f t="shared" si="107"/>
        <v/>
      </c>
      <c r="X230" s="14" t="str">
        <f>IFERROR(VLOOKUP(W230,INSTRUCTION!$I$1:$J$101,2),"")</f>
        <v/>
      </c>
      <c r="Y230" s="15" t="str">
        <f t="shared" si="130"/>
        <v/>
      </c>
      <c r="Z230" s="14" t="str">
        <f>IF(C230=0,"",TAB!F230)</f>
        <v/>
      </c>
      <c r="AA230" s="15" t="str">
        <f>IFERROR(VLOOKUP(Z230,INSTRUCTION!$D$2:$E$18,2,FALSE),"")</f>
        <v/>
      </c>
      <c r="AB230" s="15" t="str">
        <f t="shared" si="108"/>
        <v/>
      </c>
      <c r="AC230" s="15" t="str">
        <f>IFERROR(VLOOKUP($G230,TAB!$J:$BB,MATCH($Z230,TAB!$1:$1,0)-9,FALSE),"")</f>
        <v/>
      </c>
      <c r="AD230" s="15" t="str">
        <f>IF(AC230="AB",IFERROR(VLOOKUP($G230,TAB!$J:$BB,MATCH($Z230,TAB!$1:$1,0)-8,FALSE),""),"NA")</f>
        <v>NA</v>
      </c>
      <c r="AE230" s="15" t="str">
        <f>IFERROR(VLOOKUP($G230,TAB!$J:$BB,MATCH($Z230,TAB!$1:$1,0)-7,FALSE),"")</f>
        <v/>
      </c>
      <c r="AF230" s="15" t="str">
        <f>IFERROR(VLOOKUP($G230,TAB!$J:$BB,MATCH($Z230,TAB!$1:$1,0)-6,FALSE),"")</f>
        <v/>
      </c>
      <c r="AG230" s="15" t="str">
        <f t="shared" si="109"/>
        <v/>
      </c>
      <c r="AH230" s="14" t="str">
        <f>IFERROR(VLOOKUP(AG230,INSTRUCTION!$I$1:$J$101,2),"")</f>
        <v/>
      </c>
      <c r="AI230" s="15" t="str">
        <f t="shared" si="131"/>
        <v/>
      </c>
      <c r="AJ230" s="15" t="str">
        <f>IF(C230=0,"",TAB!G230)</f>
        <v/>
      </c>
      <c r="AK230" s="15" t="str">
        <f>IFERROR(VLOOKUP(AJ230,INSTRUCTION!$D$2:$E$18,2,FALSE),"")</f>
        <v/>
      </c>
      <c r="AL230" s="15" t="str">
        <f t="shared" si="110"/>
        <v/>
      </c>
      <c r="AM230" s="15" t="str">
        <f>IFERROR(VLOOKUP($G230,TAB!$J:$BB,MATCH($AJ230,TAB!$1:$1,0)-9,FALSE),"")</f>
        <v/>
      </c>
      <c r="AN230" s="15" t="str">
        <f>IF(AM230="AB",IFERROR(VLOOKUP($G230,TAB!$J:$BB,MATCH($AJ230,TAB!$1:$1,0)-8,FALSE),""),"NA")</f>
        <v>NA</v>
      </c>
      <c r="AO230" s="15" t="str">
        <f>IFERROR(VLOOKUP($G230,TAB!$J:$BB,MATCH($AJ230,TAB!$1:$1,0)-7,FALSE),"")</f>
        <v/>
      </c>
      <c r="AP230" s="15" t="str">
        <f>IFERROR(VLOOKUP($G230,TAB!$J:$BB,MATCH($AJ230,TAB!$1:$1,0)-6,FALSE),"")</f>
        <v/>
      </c>
      <c r="AQ230" s="15" t="str">
        <f t="shared" si="111"/>
        <v/>
      </c>
      <c r="AR230" s="14" t="str">
        <f>IFERROR(VLOOKUP(AQ230,INSTRUCTION!$I$1:$J$101,2),"")</f>
        <v/>
      </c>
      <c r="AS230" s="15" t="str">
        <f t="shared" si="132"/>
        <v/>
      </c>
      <c r="AT230" s="15" t="str">
        <f>IF(C230=0,"",TAB!H230)</f>
        <v/>
      </c>
      <c r="AU230" s="15" t="str">
        <f>IFERROR(VLOOKUP(AT230,INSTRUCTION!$D$2:$E$18,2,FALSE),"")</f>
        <v/>
      </c>
      <c r="AV230" s="15" t="str">
        <f t="shared" si="112"/>
        <v/>
      </c>
      <c r="AW230" s="15" t="str">
        <f>IFERROR(VLOOKUP($G230,TAB!$J:$BB,MATCH($AT230,TAB!$1:$1,0)-9,FALSE),"")</f>
        <v/>
      </c>
      <c r="AX230" s="15" t="str">
        <f>IF(AW230="AB",IFERROR(VLOOKUP($G230,TAB!$J:$BB,MATCH($AT230,TAB!$1:$1,0)-8,FALSE),""),"NA")</f>
        <v>NA</v>
      </c>
      <c r="AY230" s="15" t="str">
        <f>IFERROR(VLOOKUP($G230,TAB!$J:$BB,MATCH($AT230,TAB!$1:$1,0)-7,FALSE),"")</f>
        <v/>
      </c>
      <c r="AZ230" s="15" t="str">
        <f>IFERROR(VLOOKUP($G230,TAB!$J:$BB,MATCH($AT230,TAB!$1:$1,0)-6,FALSE),"")</f>
        <v/>
      </c>
      <c r="BA230" s="15" t="str">
        <f t="shared" si="113"/>
        <v/>
      </c>
      <c r="BB230" s="14" t="str">
        <f>IFERROR(VLOOKUP(BA230,INSTRUCTION!$I$1:$J$101,2),"")</f>
        <v/>
      </c>
      <c r="BC230" s="15" t="str">
        <f t="shared" si="133"/>
        <v/>
      </c>
      <c r="BD230" s="15" t="str">
        <f>IF(C230=0,"",TAB!I230)</f>
        <v/>
      </c>
      <c r="BE230" s="15" t="str">
        <f>IFERROR(VLOOKUP(BD230,INSTRUCTION!$D$2:$E$18,2,FALSE),"")</f>
        <v/>
      </c>
      <c r="BF230" s="15" t="str">
        <f t="shared" si="114"/>
        <v/>
      </c>
      <c r="BG230" s="15" t="str">
        <f>IFERROR(VLOOKUP($G230,TAB!$J:$BB,MATCH($BD230,TAB!$1:$1,0)-9,FALSE),"")</f>
        <v/>
      </c>
      <c r="BH230" s="15" t="str">
        <f>IF(BG230="AB",IFERROR(VLOOKUP($G230,TAB!$J:$BB,MATCH($BD230,TAB!$1:$1,0)-8,FALSE),""),"NA")</f>
        <v>NA</v>
      </c>
      <c r="BI230" s="15" t="str">
        <f>IFERROR(VLOOKUP($G230,TAB!$J:$BB,MATCH($BD230,TAB!$1:$1,0)-7,FALSE),"")</f>
        <v/>
      </c>
      <c r="BJ230" s="15" t="str">
        <f>IFERROR(VLOOKUP($G230,TAB!$J:$BB,MATCH($BD230,TAB!$1:$1,0)-6,FALSE),"")</f>
        <v/>
      </c>
      <c r="BK230" s="15" t="str">
        <f t="shared" si="115"/>
        <v/>
      </c>
      <c r="BL230" s="14" t="str">
        <f>IFERROR(VLOOKUP(BK230,INSTRUCTION!$I$1:$J$101,2),"")</f>
        <v/>
      </c>
      <c r="BM230" s="15" t="str">
        <f t="shared" si="134"/>
        <v/>
      </c>
      <c r="BN230" s="15" t="str">
        <f t="shared" si="116"/>
        <v/>
      </c>
      <c r="BO230" s="15" t="str">
        <f>IFERROR(SUMPRODUCT(LARGE((J230,S230,AC230,AM230,AW230,BG230),{1,2,3,4,5})),"")</f>
        <v/>
      </c>
      <c r="BP230" s="15" t="str">
        <f>IFERROR(SUMPRODUCT(LARGE((K230,U230,AE230,AO230,AY230,BI230),{1,2,3,4,5})),"")</f>
        <v/>
      </c>
      <c r="BQ230" s="15" t="str">
        <f>IF(BP230=0,"N.A.",IFERROR(SUMPRODUCT(LARGE((N230,W230,AG230,AQ230,BA230,BK230),{1,2,3,4,5})),""))</f>
        <v/>
      </c>
      <c r="BR230" s="15" t="str">
        <f t="shared" si="117"/>
        <v/>
      </c>
      <c r="BS230" s="15" t="str">
        <f t="shared" si="118"/>
        <v/>
      </c>
      <c r="BT230" s="15" t="str">
        <f t="shared" si="119"/>
        <v>N.A.</v>
      </c>
      <c r="BU230" s="15" t="str">
        <f t="shared" si="120"/>
        <v>N.A.</v>
      </c>
      <c r="BV230" s="15" t="str">
        <f t="shared" si="121"/>
        <v>N.A.</v>
      </c>
      <c r="BW230" s="34" t="str">
        <f t="shared" si="122"/>
        <v>N.A.</v>
      </c>
      <c r="BX230" s="15" t="str">
        <f t="shared" si="123"/>
        <v>N.A.</v>
      </c>
      <c r="BY230" s="15" t="str">
        <f t="shared" si="124"/>
        <v>N.A.</v>
      </c>
      <c r="BZ230" s="15" t="str">
        <f t="shared" si="127"/>
        <v>FAILED</v>
      </c>
      <c r="CA230" s="20" t="str">
        <f t="shared" si="125"/>
        <v/>
      </c>
      <c r="CB230" s="16">
        <f t="shared" si="126"/>
        <v>0</v>
      </c>
    </row>
    <row r="231" spans="1:80" x14ac:dyDescent="0.3">
      <c r="A231" s="49">
        <v>229</v>
      </c>
      <c r="B231" s="15">
        <f>TAB!A231</f>
        <v>0</v>
      </c>
      <c r="C231" s="15">
        <f>TAB!B231</f>
        <v>0</v>
      </c>
      <c r="D231" s="14" t="str">
        <f>IF(C231=0,"",TAB!C231)</f>
        <v/>
      </c>
      <c r="E231" s="14" t="str">
        <f>IF(C231=0,"",TAB!D231)</f>
        <v/>
      </c>
      <c r="F231" s="36" t="str">
        <f>IF(C231=0,"",TAB!E231)</f>
        <v/>
      </c>
      <c r="G231" s="14" t="str">
        <f>IF(C231=0,"",TAB!J231)</f>
        <v/>
      </c>
      <c r="H231" s="15" t="str">
        <f t="shared" si="103"/>
        <v/>
      </c>
      <c r="I231" s="15" t="str">
        <f t="shared" si="128"/>
        <v/>
      </c>
      <c r="J231" s="15" t="str">
        <f>IFERROR(VLOOKUP($G231,TAB!$J:$BB,2,FALSE),"")</f>
        <v/>
      </c>
      <c r="K231" s="15" t="str">
        <f>IF(J231="AB",IFERROR(VLOOKUP($G231,TAB!$J:$BB,3,FALSE),""),"NA")</f>
        <v>NA</v>
      </c>
      <c r="L231" s="15" t="str">
        <f>IFERROR(VLOOKUP($G231,TAB!$J:$BB,4,FALSE),"")</f>
        <v/>
      </c>
      <c r="M231" s="15" t="str">
        <f>IFERROR(VLOOKUP($G231,TAB!$J:$BB,5,FALSE),"")</f>
        <v/>
      </c>
      <c r="N231" s="15" t="str">
        <f t="shared" si="104"/>
        <v/>
      </c>
      <c r="O231" s="14" t="str">
        <f>IFERROR(VLOOKUP(N231,INSTRUCTION!$I$1:$J$101,2),"")</f>
        <v/>
      </c>
      <c r="P231" s="15" t="str">
        <f t="shared" si="129"/>
        <v/>
      </c>
      <c r="Q231" s="15" t="str">
        <f t="shared" si="105"/>
        <v/>
      </c>
      <c r="R231" s="15" t="str">
        <f t="shared" si="106"/>
        <v/>
      </c>
      <c r="S231" s="15" t="str">
        <f>IFERROR(VLOOKUP($G231,TAB!$J:$BB,6,FALSE),"")</f>
        <v/>
      </c>
      <c r="T231" s="15" t="str">
        <f>IF(S231="AB",IFERROR(VLOOKUP($G231,TAB!$J:$BB,7,FALSE),""),"NA")</f>
        <v>NA</v>
      </c>
      <c r="U231" s="15" t="str">
        <f>IFERROR(VLOOKUP($G231,TAB!$J:$BB,8,FALSE),"")</f>
        <v/>
      </c>
      <c r="V231" s="15" t="str">
        <f>IFERROR(VLOOKUP($G231,TAB!$J:$BB,9,FALSE),"")</f>
        <v/>
      </c>
      <c r="W231" s="15" t="str">
        <f t="shared" si="107"/>
        <v/>
      </c>
      <c r="X231" s="14" t="str">
        <f>IFERROR(VLOOKUP(W231,INSTRUCTION!$I$1:$J$101,2),"")</f>
        <v/>
      </c>
      <c r="Y231" s="15" t="str">
        <f t="shared" si="130"/>
        <v/>
      </c>
      <c r="Z231" s="14" t="str">
        <f>IF(C231=0,"",TAB!F231)</f>
        <v/>
      </c>
      <c r="AA231" s="15" t="str">
        <f>IFERROR(VLOOKUP(Z231,INSTRUCTION!$D$2:$E$18,2,FALSE),"")</f>
        <v/>
      </c>
      <c r="AB231" s="15" t="str">
        <f t="shared" si="108"/>
        <v/>
      </c>
      <c r="AC231" s="15" t="str">
        <f>IFERROR(VLOOKUP($G231,TAB!$J:$BB,MATCH($Z231,TAB!$1:$1,0)-9,FALSE),"")</f>
        <v/>
      </c>
      <c r="AD231" s="15" t="str">
        <f>IF(AC231="AB",IFERROR(VLOOKUP($G231,TAB!$J:$BB,MATCH($Z231,TAB!$1:$1,0)-8,FALSE),""),"NA")</f>
        <v>NA</v>
      </c>
      <c r="AE231" s="15" t="str">
        <f>IFERROR(VLOOKUP($G231,TAB!$J:$BB,MATCH($Z231,TAB!$1:$1,0)-7,FALSE),"")</f>
        <v/>
      </c>
      <c r="AF231" s="15" t="str">
        <f>IFERROR(VLOOKUP($G231,TAB!$J:$BB,MATCH($Z231,TAB!$1:$1,0)-6,FALSE),"")</f>
        <v/>
      </c>
      <c r="AG231" s="15" t="str">
        <f t="shared" si="109"/>
        <v/>
      </c>
      <c r="AH231" s="14" t="str">
        <f>IFERROR(VLOOKUP(AG231,INSTRUCTION!$I$1:$J$101,2),"")</f>
        <v/>
      </c>
      <c r="AI231" s="15" t="str">
        <f t="shared" si="131"/>
        <v/>
      </c>
      <c r="AJ231" s="15" t="str">
        <f>IF(C231=0,"",TAB!G231)</f>
        <v/>
      </c>
      <c r="AK231" s="15" t="str">
        <f>IFERROR(VLOOKUP(AJ231,INSTRUCTION!$D$2:$E$18,2,FALSE),"")</f>
        <v/>
      </c>
      <c r="AL231" s="15" t="str">
        <f t="shared" si="110"/>
        <v/>
      </c>
      <c r="AM231" s="15" t="str">
        <f>IFERROR(VLOOKUP($G231,TAB!$J:$BB,MATCH($AJ231,TAB!$1:$1,0)-9,FALSE),"")</f>
        <v/>
      </c>
      <c r="AN231" s="15" t="str">
        <f>IF(AM231="AB",IFERROR(VLOOKUP($G231,TAB!$J:$BB,MATCH($AJ231,TAB!$1:$1,0)-8,FALSE),""),"NA")</f>
        <v>NA</v>
      </c>
      <c r="AO231" s="15" t="str">
        <f>IFERROR(VLOOKUP($G231,TAB!$J:$BB,MATCH($AJ231,TAB!$1:$1,0)-7,FALSE),"")</f>
        <v/>
      </c>
      <c r="AP231" s="15" t="str">
        <f>IFERROR(VLOOKUP($G231,TAB!$J:$BB,MATCH($AJ231,TAB!$1:$1,0)-6,FALSE),"")</f>
        <v/>
      </c>
      <c r="AQ231" s="15" t="str">
        <f t="shared" si="111"/>
        <v/>
      </c>
      <c r="AR231" s="14" t="str">
        <f>IFERROR(VLOOKUP(AQ231,INSTRUCTION!$I$1:$J$101,2),"")</f>
        <v/>
      </c>
      <c r="AS231" s="15" t="str">
        <f t="shared" si="132"/>
        <v/>
      </c>
      <c r="AT231" s="15" t="str">
        <f>IF(C231=0,"",TAB!H231)</f>
        <v/>
      </c>
      <c r="AU231" s="15" t="str">
        <f>IFERROR(VLOOKUP(AT231,INSTRUCTION!$D$2:$E$18,2,FALSE),"")</f>
        <v/>
      </c>
      <c r="AV231" s="15" t="str">
        <f t="shared" si="112"/>
        <v/>
      </c>
      <c r="AW231" s="15" t="str">
        <f>IFERROR(VLOOKUP($G231,TAB!$J:$BB,MATCH($AT231,TAB!$1:$1,0)-9,FALSE),"")</f>
        <v/>
      </c>
      <c r="AX231" s="15" t="str">
        <f>IF(AW231="AB",IFERROR(VLOOKUP($G231,TAB!$J:$BB,MATCH($AT231,TAB!$1:$1,0)-8,FALSE),""),"NA")</f>
        <v>NA</v>
      </c>
      <c r="AY231" s="15" t="str">
        <f>IFERROR(VLOOKUP($G231,TAB!$J:$BB,MATCH($AT231,TAB!$1:$1,0)-7,FALSE),"")</f>
        <v/>
      </c>
      <c r="AZ231" s="15" t="str">
        <f>IFERROR(VLOOKUP($G231,TAB!$J:$BB,MATCH($AT231,TAB!$1:$1,0)-6,FALSE),"")</f>
        <v/>
      </c>
      <c r="BA231" s="15" t="str">
        <f t="shared" si="113"/>
        <v/>
      </c>
      <c r="BB231" s="14" t="str">
        <f>IFERROR(VLOOKUP(BA231,INSTRUCTION!$I$1:$J$101,2),"")</f>
        <v/>
      </c>
      <c r="BC231" s="15" t="str">
        <f t="shared" si="133"/>
        <v/>
      </c>
      <c r="BD231" s="15" t="str">
        <f>IF(C231=0,"",TAB!I231)</f>
        <v/>
      </c>
      <c r="BE231" s="15" t="str">
        <f>IFERROR(VLOOKUP(BD231,INSTRUCTION!$D$2:$E$18,2,FALSE),"")</f>
        <v/>
      </c>
      <c r="BF231" s="15" t="str">
        <f t="shared" si="114"/>
        <v/>
      </c>
      <c r="BG231" s="15" t="str">
        <f>IFERROR(VLOOKUP($G231,TAB!$J:$BB,MATCH($BD231,TAB!$1:$1,0)-9,FALSE),"")</f>
        <v/>
      </c>
      <c r="BH231" s="15" t="str">
        <f>IF(BG231="AB",IFERROR(VLOOKUP($G231,TAB!$J:$BB,MATCH($BD231,TAB!$1:$1,0)-8,FALSE),""),"NA")</f>
        <v>NA</v>
      </c>
      <c r="BI231" s="15" t="str">
        <f>IFERROR(VLOOKUP($G231,TAB!$J:$BB,MATCH($BD231,TAB!$1:$1,0)-7,FALSE),"")</f>
        <v/>
      </c>
      <c r="BJ231" s="15" t="str">
        <f>IFERROR(VLOOKUP($G231,TAB!$J:$BB,MATCH($BD231,TAB!$1:$1,0)-6,FALSE),"")</f>
        <v/>
      </c>
      <c r="BK231" s="15" t="str">
        <f t="shared" si="115"/>
        <v/>
      </c>
      <c r="BL231" s="14" t="str">
        <f>IFERROR(VLOOKUP(BK231,INSTRUCTION!$I$1:$J$101,2),"")</f>
        <v/>
      </c>
      <c r="BM231" s="15" t="str">
        <f t="shared" si="134"/>
        <v/>
      </c>
      <c r="BN231" s="15" t="str">
        <f t="shared" si="116"/>
        <v/>
      </c>
      <c r="BO231" s="15" t="str">
        <f>IFERROR(SUMPRODUCT(LARGE((J231,S231,AC231,AM231,AW231,BG231),{1,2,3,4,5})),"")</f>
        <v/>
      </c>
      <c r="BP231" s="15" t="str">
        <f>IFERROR(SUMPRODUCT(LARGE((K231,U231,AE231,AO231,AY231,BI231),{1,2,3,4,5})),"")</f>
        <v/>
      </c>
      <c r="BQ231" s="15" t="str">
        <f>IF(BP231=0,"N.A.",IFERROR(SUMPRODUCT(LARGE((N231,W231,AG231,AQ231,BA231,BK231),{1,2,3,4,5})),""))</f>
        <v/>
      </c>
      <c r="BR231" s="15" t="str">
        <f t="shared" si="117"/>
        <v/>
      </c>
      <c r="BS231" s="15" t="str">
        <f t="shared" si="118"/>
        <v/>
      </c>
      <c r="BT231" s="15" t="str">
        <f t="shared" si="119"/>
        <v>N.A.</v>
      </c>
      <c r="BU231" s="15" t="str">
        <f t="shared" si="120"/>
        <v>N.A.</v>
      </c>
      <c r="BV231" s="15" t="str">
        <f t="shared" si="121"/>
        <v>N.A.</v>
      </c>
      <c r="BW231" s="34" t="str">
        <f t="shared" si="122"/>
        <v>N.A.</v>
      </c>
      <c r="BX231" s="15" t="str">
        <f t="shared" si="123"/>
        <v>N.A.</v>
      </c>
      <c r="BY231" s="15" t="str">
        <f t="shared" si="124"/>
        <v>N.A.</v>
      </c>
      <c r="BZ231" s="15" t="str">
        <f t="shared" si="127"/>
        <v>FAILED</v>
      </c>
      <c r="CA231" s="20" t="str">
        <f t="shared" si="125"/>
        <v/>
      </c>
      <c r="CB231" s="16">
        <f t="shared" si="126"/>
        <v>0</v>
      </c>
    </row>
    <row r="232" spans="1:80" x14ac:dyDescent="0.3">
      <c r="A232" s="49">
        <v>230</v>
      </c>
      <c r="B232" s="15">
        <f>TAB!A232</f>
        <v>0</v>
      </c>
      <c r="C232" s="15">
        <f>TAB!B232</f>
        <v>0</v>
      </c>
      <c r="D232" s="14" t="str">
        <f>IF(C232=0,"",TAB!C232)</f>
        <v/>
      </c>
      <c r="E232" s="14" t="str">
        <f>IF(C232=0,"",TAB!D232)</f>
        <v/>
      </c>
      <c r="F232" s="36" t="str">
        <f>IF(C232=0,"",TAB!E232)</f>
        <v/>
      </c>
      <c r="G232" s="14" t="str">
        <f>IF(C232=0,"",TAB!J232)</f>
        <v/>
      </c>
      <c r="H232" s="15" t="str">
        <f t="shared" si="103"/>
        <v/>
      </c>
      <c r="I232" s="15" t="str">
        <f t="shared" si="128"/>
        <v/>
      </c>
      <c r="J232" s="15" t="str">
        <f>IFERROR(VLOOKUP($G232,TAB!$J:$BB,2,FALSE),"")</f>
        <v/>
      </c>
      <c r="K232" s="15" t="str">
        <f>IF(J232="AB",IFERROR(VLOOKUP($G232,TAB!$J:$BB,3,FALSE),""),"NA")</f>
        <v>NA</v>
      </c>
      <c r="L232" s="15" t="str">
        <f>IFERROR(VLOOKUP($G232,TAB!$J:$BB,4,FALSE),"")</f>
        <v/>
      </c>
      <c r="M232" s="15" t="str">
        <f>IFERROR(VLOOKUP($G232,TAB!$J:$BB,5,FALSE),"")</f>
        <v/>
      </c>
      <c r="N232" s="15" t="str">
        <f t="shared" si="104"/>
        <v/>
      </c>
      <c r="O232" s="14" t="str">
        <f>IFERROR(VLOOKUP(N232,INSTRUCTION!$I$1:$J$101,2),"")</f>
        <v/>
      </c>
      <c r="P232" s="15" t="str">
        <f t="shared" si="129"/>
        <v/>
      </c>
      <c r="Q232" s="15" t="str">
        <f t="shared" si="105"/>
        <v/>
      </c>
      <c r="R232" s="15" t="str">
        <f t="shared" si="106"/>
        <v/>
      </c>
      <c r="S232" s="15" t="str">
        <f>IFERROR(VLOOKUP($G232,TAB!$J:$BB,6,FALSE),"")</f>
        <v/>
      </c>
      <c r="T232" s="15" t="str">
        <f>IF(S232="AB",IFERROR(VLOOKUP($G232,TAB!$J:$BB,7,FALSE),""),"NA")</f>
        <v>NA</v>
      </c>
      <c r="U232" s="15" t="str">
        <f>IFERROR(VLOOKUP($G232,TAB!$J:$BB,8,FALSE),"")</f>
        <v/>
      </c>
      <c r="V232" s="15" t="str">
        <f>IFERROR(VLOOKUP($G232,TAB!$J:$BB,9,FALSE),"")</f>
        <v/>
      </c>
      <c r="W232" s="15" t="str">
        <f t="shared" si="107"/>
        <v/>
      </c>
      <c r="X232" s="14" t="str">
        <f>IFERROR(VLOOKUP(W232,INSTRUCTION!$I$1:$J$101,2),"")</f>
        <v/>
      </c>
      <c r="Y232" s="15" t="str">
        <f t="shared" si="130"/>
        <v/>
      </c>
      <c r="Z232" s="14" t="str">
        <f>IF(C232=0,"",TAB!F232)</f>
        <v/>
      </c>
      <c r="AA232" s="15" t="str">
        <f>IFERROR(VLOOKUP(Z232,INSTRUCTION!$D$2:$E$18,2,FALSE),"")</f>
        <v/>
      </c>
      <c r="AB232" s="15" t="str">
        <f t="shared" si="108"/>
        <v/>
      </c>
      <c r="AC232" s="15" t="str">
        <f>IFERROR(VLOOKUP($G232,TAB!$J:$BB,MATCH($Z232,TAB!$1:$1,0)-9,FALSE),"")</f>
        <v/>
      </c>
      <c r="AD232" s="15" t="str">
        <f>IF(AC232="AB",IFERROR(VLOOKUP($G232,TAB!$J:$BB,MATCH($Z232,TAB!$1:$1,0)-8,FALSE),""),"NA")</f>
        <v>NA</v>
      </c>
      <c r="AE232" s="15" t="str">
        <f>IFERROR(VLOOKUP($G232,TAB!$J:$BB,MATCH($Z232,TAB!$1:$1,0)-7,FALSE),"")</f>
        <v/>
      </c>
      <c r="AF232" s="15" t="str">
        <f>IFERROR(VLOOKUP($G232,TAB!$J:$BB,MATCH($Z232,TAB!$1:$1,0)-6,FALSE),"")</f>
        <v/>
      </c>
      <c r="AG232" s="15" t="str">
        <f t="shared" si="109"/>
        <v/>
      </c>
      <c r="AH232" s="14" t="str">
        <f>IFERROR(VLOOKUP(AG232,INSTRUCTION!$I$1:$J$101,2),"")</f>
        <v/>
      </c>
      <c r="AI232" s="15" t="str">
        <f t="shared" si="131"/>
        <v/>
      </c>
      <c r="AJ232" s="15" t="str">
        <f>IF(C232=0,"",TAB!G232)</f>
        <v/>
      </c>
      <c r="AK232" s="15" t="str">
        <f>IFERROR(VLOOKUP(AJ232,INSTRUCTION!$D$2:$E$18,2,FALSE),"")</f>
        <v/>
      </c>
      <c r="AL232" s="15" t="str">
        <f t="shared" si="110"/>
        <v/>
      </c>
      <c r="AM232" s="15" t="str">
        <f>IFERROR(VLOOKUP($G232,TAB!$J:$BB,MATCH($AJ232,TAB!$1:$1,0)-9,FALSE),"")</f>
        <v/>
      </c>
      <c r="AN232" s="15" t="str">
        <f>IF(AM232="AB",IFERROR(VLOOKUP($G232,TAB!$J:$BB,MATCH($AJ232,TAB!$1:$1,0)-8,FALSE),""),"NA")</f>
        <v>NA</v>
      </c>
      <c r="AO232" s="15" t="str">
        <f>IFERROR(VLOOKUP($G232,TAB!$J:$BB,MATCH($AJ232,TAB!$1:$1,0)-7,FALSE),"")</f>
        <v/>
      </c>
      <c r="AP232" s="15" t="str">
        <f>IFERROR(VLOOKUP($G232,TAB!$J:$BB,MATCH($AJ232,TAB!$1:$1,0)-6,FALSE),"")</f>
        <v/>
      </c>
      <c r="AQ232" s="15" t="str">
        <f t="shared" si="111"/>
        <v/>
      </c>
      <c r="AR232" s="14" t="str">
        <f>IFERROR(VLOOKUP(AQ232,INSTRUCTION!$I$1:$J$101,2),"")</f>
        <v/>
      </c>
      <c r="AS232" s="15" t="str">
        <f t="shared" si="132"/>
        <v/>
      </c>
      <c r="AT232" s="15" t="str">
        <f>IF(C232=0,"",TAB!H232)</f>
        <v/>
      </c>
      <c r="AU232" s="15" t="str">
        <f>IFERROR(VLOOKUP(AT232,INSTRUCTION!$D$2:$E$18,2,FALSE),"")</f>
        <v/>
      </c>
      <c r="AV232" s="15" t="str">
        <f t="shared" si="112"/>
        <v/>
      </c>
      <c r="AW232" s="15" t="str">
        <f>IFERROR(VLOOKUP($G232,TAB!$J:$BB,MATCH($AT232,TAB!$1:$1,0)-9,FALSE),"")</f>
        <v/>
      </c>
      <c r="AX232" s="15" t="str">
        <f>IF(AW232="AB",IFERROR(VLOOKUP($G232,TAB!$J:$BB,MATCH($AT232,TAB!$1:$1,0)-8,FALSE),""),"NA")</f>
        <v>NA</v>
      </c>
      <c r="AY232" s="15" t="str">
        <f>IFERROR(VLOOKUP($G232,TAB!$J:$BB,MATCH($AT232,TAB!$1:$1,0)-7,FALSE),"")</f>
        <v/>
      </c>
      <c r="AZ232" s="15" t="str">
        <f>IFERROR(VLOOKUP($G232,TAB!$J:$BB,MATCH($AT232,TAB!$1:$1,0)-6,FALSE),"")</f>
        <v/>
      </c>
      <c r="BA232" s="15" t="str">
        <f t="shared" si="113"/>
        <v/>
      </c>
      <c r="BB232" s="14" t="str">
        <f>IFERROR(VLOOKUP(BA232,INSTRUCTION!$I$1:$J$101,2),"")</f>
        <v/>
      </c>
      <c r="BC232" s="15" t="str">
        <f t="shared" si="133"/>
        <v/>
      </c>
      <c r="BD232" s="15" t="str">
        <f>IF(C232=0,"",TAB!I232)</f>
        <v/>
      </c>
      <c r="BE232" s="15" t="str">
        <f>IFERROR(VLOOKUP(BD232,INSTRUCTION!$D$2:$E$18,2,FALSE),"")</f>
        <v/>
      </c>
      <c r="BF232" s="15" t="str">
        <f t="shared" si="114"/>
        <v/>
      </c>
      <c r="BG232" s="15" t="str">
        <f>IFERROR(VLOOKUP($G232,TAB!$J:$BB,MATCH($BD232,TAB!$1:$1,0)-9,FALSE),"")</f>
        <v/>
      </c>
      <c r="BH232" s="15" t="str">
        <f>IF(BG232="AB",IFERROR(VLOOKUP($G232,TAB!$J:$BB,MATCH($BD232,TAB!$1:$1,0)-8,FALSE),""),"NA")</f>
        <v>NA</v>
      </c>
      <c r="BI232" s="15" t="str">
        <f>IFERROR(VLOOKUP($G232,TAB!$J:$BB,MATCH($BD232,TAB!$1:$1,0)-7,FALSE),"")</f>
        <v/>
      </c>
      <c r="BJ232" s="15" t="str">
        <f>IFERROR(VLOOKUP($G232,TAB!$J:$BB,MATCH($BD232,TAB!$1:$1,0)-6,FALSE),"")</f>
        <v/>
      </c>
      <c r="BK232" s="15" t="str">
        <f t="shared" si="115"/>
        <v/>
      </c>
      <c r="BL232" s="14" t="str">
        <f>IFERROR(VLOOKUP(BK232,INSTRUCTION!$I$1:$J$101,2),"")</f>
        <v/>
      </c>
      <c r="BM232" s="15" t="str">
        <f t="shared" si="134"/>
        <v/>
      </c>
      <c r="BN232" s="15" t="str">
        <f t="shared" si="116"/>
        <v/>
      </c>
      <c r="BO232" s="15" t="str">
        <f>IFERROR(SUMPRODUCT(LARGE((J232,S232,AC232,AM232,AW232,BG232),{1,2,3,4,5})),"")</f>
        <v/>
      </c>
      <c r="BP232" s="15" t="str">
        <f>IFERROR(SUMPRODUCT(LARGE((K232,U232,AE232,AO232,AY232,BI232),{1,2,3,4,5})),"")</f>
        <v/>
      </c>
      <c r="BQ232" s="15" t="str">
        <f>IF(BP232=0,"N.A.",IFERROR(SUMPRODUCT(LARGE((N232,W232,AG232,AQ232,BA232,BK232),{1,2,3,4,5})),""))</f>
        <v/>
      </c>
      <c r="BR232" s="15" t="str">
        <f t="shared" si="117"/>
        <v/>
      </c>
      <c r="BS232" s="15" t="str">
        <f t="shared" si="118"/>
        <v/>
      </c>
      <c r="BT232" s="15" t="str">
        <f t="shared" si="119"/>
        <v>N.A.</v>
      </c>
      <c r="BU232" s="15" t="str">
        <f t="shared" si="120"/>
        <v>N.A.</v>
      </c>
      <c r="BV232" s="15" t="str">
        <f t="shared" si="121"/>
        <v>N.A.</v>
      </c>
      <c r="BW232" s="34" t="str">
        <f t="shared" si="122"/>
        <v>N.A.</v>
      </c>
      <c r="BX232" s="15" t="str">
        <f t="shared" si="123"/>
        <v>N.A.</v>
      </c>
      <c r="BY232" s="15" t="str">
        <f t="shared" si="124"/>
        <v>N.A.</v>
      </c>
      <c r="BZ232" s="15" t="str">
        <f t="shared" si="127"/>
        <v>FAILED</v>
      </c>
      <c r="CA232" s="20" t="str">
        <f t="shared" si="125"/>
        <v/>
      </c>
      <c r="CB232" s="16">
        <f t="shared" si="126"/>
        <v>0</v>
      </c>
    </row>
    <row r="233" spans="1:80" x14ac:dyDescent="0.3">
      <c r="A233" s="49">
        <v>231</v>
      </c>
      <c r="B233" s="15">
        <f>TAB!A233</f>
        <v>0</v>
      </c>
      <c r="C233" s="15">
        <f>TAB!B233</f>
        <v>0</v>
      </c>
      <c r="D233" s="14" t="str">
        <f>IF(C233=0,"",TAB!C233)</f>
        <v/>
      </c>
      <c r="E233" s="14" t="str">
        <f>IF(C233=0,"",TAB!D233)</f>
        <v/>
      </c>
      <c r="F233" s="36" t="str">
        <f>IF(C233=0,"",TAB!E233)</f>
        <v/>
      </c>
      <c r="G233" s="14" t="str">
        <f>IF(C233=0,"",TAB!J233)</f>
        <v/>
      </c>
      <c r="H233" s="15" t="str">
        <f t="shared" si="103"/>
        <v/>
      </c>
      <c r="I233" s="15" t="str">
        <f t="shared" si="128"/>
        <v/>
      </c>
      <c r="J233" s="15" t="str">
        <f>IFERROR(VLOOKUP($G233,TAB!$J:$BB,2,FALSE),"")</f>
        <v/>
      </c>
      <c r="K233" s="15" t="str">
        <f>IF(J233="AB",IFERROR(VLOOKUP($G233,TAB!$J:$BB,3,FALSE),""),"NA")</f>
        <v>NA</v>
      </c>
      <c r="L233" s="15" t="str">
        <f>IFERROR(VLOOKUP($G233,TAB!$J:$BB,4,FALSE),"")</f>
        <v/>
      </c>
      <c r="M233" s="15" t="str">
        <f>IFERROR(VLOOKUP($G233,TAB!$J:$BB,5,FALSE),"")</f>
        <v/>
      </c>
      <c r="N233" s="15" t="str">
        <f t="shared" si="104"/>
        <v/>
      </c>
      <c r="O233" s="14" t="str">
        <f>IFERROR(VLOOKUP(N233,INSTRUCTION!$I$1:$J$101,2),"")</f>
        <v/>
      </c>
      <c r="P233" s="15" t="str">
        <f t="shared" si="129"/>
        <v/>
      </c>
      <c r="Q233" s="15" t="str">
        <f t="shared" si="105"/>
        <v/>
      </c>
      <c r="R233" s="15" t="str">
        <f t="shared" si="106"/>
        <v/>
      </c>
      <c r="S233" s="15" t="str">
        <f>IFERROR(VLOOKUP($G233,TAB!$J:$BB,6,FALSE),"")</f>
        <v/>
      </c>
      <c r="T233" s="15" t="str">
        <f>IF(S233="AB",IFERROR(VLOOKUP($G233,TAB!$J:$BB,7,FALSE),""),"NA")</f>
        <v>NA</v>
      </c>
      <c r="U233" s="15" t="str">
        <f>IFERROR(VLOOKUP($G233,TAB!$J:$BB,8,FALSE),"")</f>
        <v/>
      </c>
      <c r="V233" s="15" t="str">
        <f>IFERROR(VLOOKUP($G233,TAB!$J:$BB,9,FALSE),"")</f>
        <v/>
      </c>
      <c r="W233" s="15" t="str">
        <f t="shared" si="107"/>
        <v/>
      </c>
      <c r="X233" s="14" t="str">
        <f>IFERROR(VLOOKUP(W233,INSTRUCTION!$I$1:$J$101,2),"")</f>
        <v/>
      </c>
      <c r="Y233" s="15" t="str">
        <f t="shared" si="130"/>
        <v/>
      </c>
      <c r="Z233" s="14" t="str">
        <f>IF(C233=0,"",TAB!F233)</f>
        <v/>
      </c>
      <c r="AA233" s="15" t="str">
        <f>IFERROR(VLOOKUP(Z233,INSTRUCTION!$D$2:$E$18,2,FALSE),"")</f>
        <v/>
      </c>
      <c r="AB233" s="15" t="str">
        <f t="shared" si="108"/>
        <v/>
      </c>
      <c r="AC233" s="15" t="str">
        <f>IFERROR(VLOOKUP($G233,TAB!$J:$BB,MATCH($Z233,TAB!$1:$1,0)-9,FALSE),"")</f>
        <v/>
      </c>
      <c r="AD233" s="15" t="str">
        <f>IF(AC233="AB",IFERROR(VLOOKUP($G233,TAB!$J:$BB,MATCH($Z233,TAB!$1:$1,0)-8,FALSE),""),"NA")</f>
        <v>NA</v>
      </c>
      <c r="AE233" s="15" t="str">
        <f>IFERROR(VLOOKUP($G233,TAB!$J:$BB,MATCH($Z233,TAB!$1:$1,0)-7,FALSE),"")</f>
        <v/>
      </c>
      <c r="AF233" s="15" t="str">
        <f>IFERROR(VLOOKUP($G233,TAB!$J:$BB,MATCH($Z233,TAB!$1:$1,0)-6,FALSE),"")</f>
        <v/>
      </c>
      <c r="AG233" s="15" t="str">
        <f t="shared" si="109"/>
        <v/>
      </c>
      <c r="AH233" s="14" t="str">
        <f>IFERROR(VLOOKUP(AG233,INSTRUCTION!$I$1:$J$101,2),"")</f>
        <v/>
      </c>
      <c r="AI233" s="15" t="str">
        <f t="shared" si="131"/>
        <v/>
      </c>
      <c r="AJ233" s="15" t="str">
        <f>IF(C233=0,"",TAB!G233)</f>
        <v/>
      </c>
      <c r="AK233" s="15" t="str">
        <f>IFERROR(VLOOKUP(AJ233,INSTRUCTION!$D$2:$E$18,2,FALSE),"")</f>
        <v/>
      </c>
      <c r="AL233" s="15" t="str">
        <f t="shared" si="110"/>
        <v/>
      </c>
      <c r="AM233" s="15" t="str">
        <f>IFERROR(VLOOKUP($G233,TAB!$J:$BB,MATCH($AJ233,TAB!$1:$1,0)-9,FALSE),"")</f>
        <v/>
      </c>
      <c r="AN233" s="15" t="str">
        <f>IF(AM233="AB",IFERROR(VLOOKUP($G233,TAB!$J:$BB,MATCH($AJ233,TAB!$1:$1,0)-8,FALSE),""),"NA")</f>
        <v>NA</v>
      </c>
      <c r="AO233" s="15" t="str">
        <f>IFERROR(VLOOKUP($G233,TAB!$J:$BB,MATCH($AJ233,TAB!$1:$1,0)-7,FALSE),"")</f>
        <v/>
      </c>
      <c r="AP233" s="15" t="str">
        <f>IFERROR(VLOOKUP($G233,TAB!$J:$BB,MATCH($AJ233,TAB!$1:$1,0)-6,FALSE),"")</f>
        <v/>
      </c>
      <c r="AQ233" s="15" t="str">
        <f t="shared" si="111"/>
        <v/>
      </c>
      <c r="AR233" s="14" t="str">
        <f>IFERROR(VLOOKUP(AQ233,INSTRUCTION!$I$1:$J$101,2),"")</f>
        <v/>
      </c>
      <c r="AS233" s="15" t="str">
        <f t="shared" si="132"/>
        <v/>
      </c>
      <c r="AT233" s="15" t="str">
        <f>IF(C233=0,"",TAB!H233)</f>
        <v/>
      </c>
      <c r="AU233" s="15" t="str">
        <f>IFERROR(VLOOKUP(AT233,INSTRUCTION!$D$2:$E$18,2,FALSE),"")</f>
        <v/>
      </c>
      <c r="AV233" s="15" t="str">
        <f t="shared" si="112"/>
        <v/>
      </c>
      <c r="AW233" s="15" t="str">
        <f>IFERROR(VLOOKUP($G233,TAB!$J:$BB,MATCH($AT233,TAB!$1:$1,0)-9,FALSE),"")</f>
        <v/>
      </c>
      <c r="AX233" s="15" t="str">
        <f>IF(AW233="AB",IFERROR(VLOOKUP($G233,TAB!$J:$BB,MATCH($AT233,TAB!$1:$1,0)-8,FALSE),""),"NA")</f>
        <v>NA</v>
      </c>
      <c r="AY233" s="15" t="str">
        <f>IFERROR(VLOOKUP($G233,TAB!$J:$BB,MATCH($AT233,TAB!$1:$1,0)-7,FALSE),"")</f>
        <v/>
      </c>
      <c r="AZ233" s="15" t="str">
        <f>IFERROR(VLOOKUP($G233,TAB!$J:$BB,MATCH($AT233,TAB!$1:$1,0)-6,FALSE),"")</f>
        <v/>
      </c>
      <c r="BA233" s="15" t="str">
        <f t="shared" si="113"/>
        <v/>
      </c>
      <c r="BB233" s="14" t="str">
        <f>IFERROR(VLOOKUP(BA233,INSTRUCTION!$I$1:$J$101,2),"")</f>
        <v/>
      </c>
      <c r="BC233" s="15" t="str">
        <f t="shared" si="133"/>
        <v/>
      </c>
      <c r="BD233" s="15" t="str">
        <f>IF(C233=0,"",TAB!I233)</f>
        <v/>
      </c>
      <c r="BE233" s="15" t="str">
        <f>IFERROR(VLOOKUP(BD233,INSTRUCTION!$D$2:$E$18,2,FALSE),"")</f>
        <v/>
      </c>
      <c r="BF233" s="15" t="str">
        <f t="shared" si="114"/>
        <v/>
      </c>
      <c r="BG233" s="15" t="str">
        <f>IFERROR(VLOOKUP($G233,TAB!$J:$BB,MATCH($BD233,TAB!$1:$1,0)-9,FALSE),"")</f>
        <v/>
      </c>
      <c r="BH233" s="15" t="str">
        <f>IF(BG233="AB",IFERROR(VLOOKUP($G233,TAB!$J:$BB,MATCH($BD233,TAB!$1:$1,0)-8,FALSE),""),"NA")</f>
        <v>NA</v>
      </c>
      <c r="BI233" s="15" t="str">
        <f>IFERROR(VLOOKUP($G233,TAB!$J:$BB,MATCH($BD233,TAB!$1:$1,0)-7,FALSE),"")</f>
        <v/>
      </c>
      <c r="BJ233" s="15" t="str">
        <f>IFERROR(VLOOKUP($G233,TAB!$J:$BB,MATCH($BD233,TAB!$1:$1,0)-6,FALSE),"")</f>
        <v/>
      </c>
      <c r="BK233" s="15" t="str">
        <f t="shared" si="115"/>
        <v/>
      </c>
      <c r="BL233" s="14" t="str">
        <f>IFERROR(VLOOKUP(BK233,INSTRUCTION!$I$1:$J$101,2),"")</f>
        <v/>
      </c>
      <c r="BM233" s="15" t="str">
        <f t="shared" si="134"/>
        <v/>
      </c>
      <c r="BN233" s="15" t="str">
        <f t="shared" si="116"/>
        <v/>
      </c>
      <c r="BO233" s="15" t="str">
        <f>IFERROR(SUMPRODUCT(LARGE((J233,S233,AC233,AM233,AW233,BG233),{1,2,3,4,5})),"")</f>
        <v/>
      </c>
      <c r="BP233" s="15" t="str">
        <f>IFERROR(SUMPRODUCT(LARGE((K233,U233,AE233,AO233,AY233,BI233),{1,2,3,4,5})),"")</f>
        <v/>
      </c>
      <c r="BQ233" s="15" t="str">
        <f>IF(BP233=0,"N.A.",IFERROR(SUMPRODUCT(LARGE((N233,W233,AG233,AQ233,BA233,BK233),{1,2,3,4,5})),""))</f>
        <v/>
      </c>
      <c r="BR233" s="15" t="str">
        <f t="shared" si="117"/>
        <v/>
      </c>
      <c r="BS233" s="15" t="str">
        <f t="shared" si="118"/>
        <v/>
      </c>
      <c r="BT233" s="15" t="str">
        <f t="shared" si="119"/>
        <v>N.A.</v>
      </c>
      <c r="BU233" s="15" t="str">
        <f t="shared" si="120"/>
        <v>N.A.</v>
      </c>
      <c r="BV233" s="15" t="str">
        <f t="shared" si="121"/>
        <v>N.A.</v>
      </c>
      <c r="BW233" s="34" t="str">
        <f t="shared" si="122"/>
        <v>N.A.</v>
      </c>
      <c r="BX233" s="15" t="str">
        <f t="shared" si="123"/>
        <v>N.A.</v>
      </c>
      <c r="BY233" s="15" t="str">
        <f t="shared" si="124"/>
        <v>N.A.</v>
      </c>
      <c r="BZ233" s="15" t="str">
        <f t="shared" si="127"/>
        <v>FAILED</v>
      </c>
      <c r="CA233" s="20" t="str">
        <f t="shared" si="125"/>
        <v/>
      </c>
      <c r="CB233" s="16">
        <f t="shared" si="126"/>
        <v>0</v>
      </c>
    </row>
    <row r="234" spans="1:80" x14ac:dyDescent="0.3">
      <c r="A234" s="49">
        <v>232</v>
      </c>
      <c r="B234" s="15">
        <f>TAB!A234</f>
        <v>0</v>
      </c>
      <c r="C234" s="15">
        <f>TAB!B234</f>
        <v>0</v>
      </c>
      <c r="D234" s="14" t="str">
        <f>IF(C234=0,"",TAB!C234)</f>
        <v/>
      </c>
      <c r="E234" s="14" t="str">
        <f>IF(C234=0,"",TAB!D234)</f>
        <v/>
      </c>
      <c r="F234" s="36" t="str">
        <f>IF(C234=0,"",TAB!E234)</f>
        <v/>
      </c>
      <c r="G234" s="14" t="str">
        <f>IF(C234=0,"",TAB!J234)</f>
        <v/>
      </c>
      <c r="H234" s="15" t="str">
        <f t="shared" si="103"/>
        <v/>
      </c>
      <c r="I234" s="15" t="str">
        <f t="shared" si="128"/>
        <v/>
      </c>
      <c r="J234" s="15" t="str">
        <f>IFERROR(VLOOKUP($G234,TAB!$J:$BB,2,FALSE),"")</f>
        <v/>
      </c>
      <c r="K234" s="15" t="str">
        <f>IF(J234="AB",IFERROR(VLOOKUP($G234,TAB!$J:$BB,3,FALSE),""),"NA")</f>
        <v>NA</v>
      </c>
      <c r="L234" s="15" t="str">
        <f>IFERROR(VLOOKUP($G234,TAB!$J:$BB,4,FALSE),"")</f>
        <v/>
      </c>
      <c r="M234" s="15" t="str">
        <f>IFERROR(VLOOKUP($G234,TAB!$J:$BB,5,FALSE),"")</f>
        <v/>
      </c>
      <c r="N234" s="15" t="str">
        <f t="shared" si="104"/>
        <v/>
      </c>
      <c r="O234" s="14" t="str">
        <f>IFERROR(VLOOKUP(N234,INSTRUCTION!$I$1:$J$101,2),"")</f>
        <v/>
      </c>
      <c r="P234" s="15" t="str">
        <f t="shared" si="129"/>
        <v/>
      </c>
      <c r="Q234" s="15" t="str">
        <f t="shared" si="105"/>
        <v/>
      </c>
      <c r="R234" s="15" t="str">
        <f t="shared" si="106"/>
        <v/>
      </c>
      <c r="S234" s="15" t="str">
        <f>IFERROR(VLOOKUP($G234,TAB!$J:$BB,6,FALSE),"")</f>
        <v/>
      </c>
      <c r="T234" s="15" t="str">
        <f>IF(S234="AB",IFERROR(VLOOKUP($G234,TAB!$J:$BB,7,FALSE),""),"NA")</f>
        <v>NA</v>
      </c>
      <c r="U234" s="15" t="str">
        <f>IFERROR(VLOOKUP($G234,TAB!$J:$BB,8,FALSE),"")</f>
        <v/>
      </c>
      <c r="V234" s="15" t="str">
        <f>IFERROR(VLOOKUP($G234,TAB!$J:$BB,9,FALSE),"")</f>
        <v/>
      </c>
      <c r="W234" s="15" t="str">
        <f t="shared" si="107"/>
        <v/>
      </c>
      <c r="X234" s="14" t="str">
        <f>IFERROR(VLOOKUP(W234,INSTRUCTION!$I$1:$J$101,2),"")</f>
        <v/>
      </c>
      <c r="Y234" s="15" t="str">
        <f t="shared" si="130"/>
        <v/>
      </c>
      <c r="Z234" s="14" t="str">
        <f>IF(C234=0,"",TAB!F234)</f>
        <v/>
      </c>
      <c r="AA234" s="15" t="str">
        <f>IFERROR(VLOOKUP(Z234,INSTRUCTION!$D$2:$E$18,2,FALSE),"")</f>
        <v/>
      </c>
      <c r="AB234" s="15" t="str">
        <f t="shared" si="108"/>
        <v/>
      </c>
      <c r="AC234" s="15" t="str">
        <f>IFERROR(VLOOKUP($G234,TAB!$J:$BB,MATCH($Z234,TAB!$1:$1,0)-9,FALSE),"")</f>
        <v/>
      </c>
      <c r="AD234" s="15" t="str">
        <f>IF(AC234="AB",IFERROR(VLOOKUP($G234,TAB!$J:$BB,MATCH($Z234,TAB!$1:$1,0)-8,FALSE),""),"NA")</f>
        <v>NA</v>
      </c>
      <c r="AE234" s="15" t="str">
        <f>IFERROR(VLOOKUP($G234,TAB!$J:$BB,MATCH($Z234,TAB!$1:$1,0)-7,FALSE),"")</f>
        <v/>
      </c>
      <c r="AF234" s="15" t="str">
        <f>IFERROR(VLOOKUP($G234,TAB!$J:$BB,MATCH($Z234,TAB!$1:$1,0)-6,FALSE),"")</f>
        <v/>
      </c>
      <c r="AG234" s="15" t="str">
        <f t="shared" si="109"/>
        <v/>
      </c>
      <c r="AH234" s="14" t="str">
        <f>IFERROR(VLOOKUP(AG234,INSTRUCTION!$I$1:$J$101,2),"")</f>
        <v/>
      </c>
      <c r="AI234" s="15" t="str">
        <f t="shared" si="131"/>
        <v/>
      </c>
      <c r="AJ234" s="15" t="str">
        <f>IF(C234=0,"",TAB!G234)</f>
        <v/>
      </c>
      <c r="AK234" s="15" t="str">
        <f>IFERROR(VLOOKUP(AJ234,INSTRUCTION!$D$2:$E$18,2,FALSE),"")</f>
        <v/>
      </c>
      <c r="AL234" s="15" t="str">
        <f t="shared" si="110"/>
        <v/>
      </c>
      <c r="AM234" s="15" t="str">
        <f>IFERROR(VLOOKUP($G234,TAB!$J:$BB,MATCH($AJ234,TAB!$1:$1,0)-9,FALSE),"")</f>
        <v/>
      </c>
      <c r="AN234" s="15" t="str">
        <f>IF(AM234="AB",IFERROR(VLOOKUP($G234,TAB!$J:$BB,MATCH($AJ234,TAB!$1:$1,0)-8,FALSE),""),"NA")</f>
        <v>NA</v>
      </c>
      <c r="AO234" s="15" t="str">
        <f>IFERROR(VLOOKUP($G234,TAB!$J:$BB,MATCH($AJ234,TAB!$1:$1,0)-7,FALSE),"")</f>
        <v/>
      </c>
      <c r="AP234" s="15" t="str">
        <f>IFERROR(VLOOKUP($G234,TAB!$J:$BB,MATCH($AJ234,TAB!$1:$1,0)-6,FALSE),"")</f>
        <v/>
      </c>
      <c r="AQ234" s="15" t="str">
        <f t="shared" si="111"/>
        <v/>
      </c>
      <c r="AR234" s="14" t="str">
        <f>IFERROR(VLOOKUP(AQ234,INSTRUCTION!$I$1:$J$101,2),"")</f>
        <v/>
      </c>
      <c r="AS234" s="15" t="str">
        <f t="shared" si="132"/>
        <v/>
      </c>
      <c r="AT234" s="15" t="str">
        <f>IF(C234=0,"",TAB!H234)</f>
        <v/>
      </c>
      <c r="AU234" s="15" t="str">
        <f>IFERROR(VLOOKUP(AT234,INSTRUCTION!$D$2:$E$18,2,FALSE),"")</f>
        <v/>
      </c>
      <c r="AV234" s="15" t="str">
        <f t="shared" si="112"/>
        <v/>
      </c>
      <c r="AW234" s="15" t="str">
        <f>IFERROR(VLOOKUP($G234,TAB!$J:$BB,MATCH($AT234,TAB!$1:$1,0)-9,FALSE),"")</f>
        <v/>
      </c>
      <c r="AX234" s="15" t="str">
        <f>IF(AW234="AB",IFERROR(VLOOKUP($G234,TAB!$J:$BB,MATCH($AT234,TAB!$1:$1,0)-8,FALSE),""),"NA")</f>
        <v>NA</v>
      </c>
      <c r="AY234" s="15" t="str">
        <f>IFERROR(VLOOKUP($G234,TAB!$J:$BB,MATCH($AT234,TAB!$1:$1,0)-7,FALSE),"")</f>
        <v/>
      </c>
      <c r="AZ234" s="15" t="str">
        <f>IFERROR(VLOOKUP($G234,TAB!$J:$BB,MATCH($AT234,TAB!$1:$1,0)-6,FALSE),"")</f>
        <v/>
      </c>
      <c r="BA234" s="15" t="str">
        <f t="shared" si="113"/>
        <v/>
      </c>
      <c r="BB234" s="14" t="str">
        <f>IFERROR(VLOOKUP(BA234,INSTRUCTION!$I$1:$J$101,2),"")</f>
        <v/>
      </c>
      <c r="BC234" s="15" t="str">
        <f t="shared" si="133"/>
        <v/>
      </c>
      <c r="BD234" s="15" t="str">
        <f>IF(C234=0,"",TAB!I234)</f>
        <v/>
      </c>
      <c r="BE234" s="15" t="str">
        <f>IFERROR(VLOOKUP(BD234,INSTRUCTION!$D$2:$E$18,2,FALSE),"")</f>
        <v/>
      </c>
      <c r="BF234" s="15" t="str">
        <f t="shared" si="114"/>
        <v/>
      </c>
      <c r="BG234" s="15" t="str">
        <f>IFERROR(VLOOKUP($G234,TAB!$J:$BB,MATCH($BD234,TAB!$1:$1,0)-9,FALSE),"")</f>
        <v/>
      </c>
      <c r="BH234" s="15" t="str">
        <f>IF(BG234="AB",IFERROR(VLOOKUP($G234,TAB!$J:$BB,MATCH($BD234,TAB!$1:$1,0)-8,FALSE),""),"NA")</f>
        <v>NA</v>
      </c>
      <c r="BI234" s="15" t="str">
        <f>IFERROR(VLOOKUP($G234,TAB!$J:$BB,MATCH($BD234,TAB!$1:$1,0)-7,FALSE),"")</f>
        <v/>
      </c>
      <c r="BJ234" s="15" t="str">
        <f>IFERROR(VLOOKUP($G234,TAB!$J:$BB,MATCH($BD234,TAB!$1:$1,0)-6,FALSE),"")</f>
        <v/>
      </c>
      <c r="BK234" s="15" t="str">
        <f t="shared" si="115"/>
        <v/>
      </c>
      <c r="BL234" s="14" t="str">
        <f>IFERROR(VLOOKUP(BK234,INSTRUCTION!$I$1:$J$101,2),"")</f>
        <v/>
      </c>
      <c r="BM234" s="15" t="str">
        <f t="shared" si="134"/>
        <v/>
      </c>
      <c r="BN234" s="15" t="str">
        <f t="shared" si="116"/>
        <v/>
      </c>
      <c r="BO234" s="15" t="str">
        <f>IFERROR(SUMPRODUCT(LARGE((J234,S234,AC234,AM234,AW234,BG234),{1,2,3,4,5})),"")</f>
        <v/>
      </c>
      <c r="BP234" s="15" t="str">
        <f>IFERROR(SUMPRODUCT(LARGE((K234,U234,AE234,AO234,AY234,BI234),{1,2,3,4,5})),"")</f>
        <v/>
      </c>
      <c r="BQ234" s="15" t="str">
        <f>IF(BP234=0,"N.A.",IFERROR(SUMPRODUCT(LARGE((N234,W234,AG234,AQ234,BA234,BK234),{1,2,3,4,5})),""))</f>
        <v/>
      </c>
      <c r="BR234" s="15" t="str">
        <f t="shared" si="117"/>
        <v/>
      </c>
      <c r="BS234" s="15" t="str">
        <f t="shared" si="118"/>
        <v/>
      </c>
      <c r="BT234" s="15" t="str">
        <f t="shared" si="119"/>
        <v>N.A.</v>
      </c>
      <c r="BU234" s="15" t="str">
        <f t="shared" si="120"/>
        <v>N.A.</v>
      </c>
      <c r="BV234" s="15" t="str">
        <f t="shared" si="121"/>
        <v>N.A.</v>
      </c>
      <c r="BW234" s="34" t="str">
        <f t="shared" si="122"/>
        <v>N.A.</v>
      </c>
      <c r="BX234" s="15" t="str">
        <f t="shared" si="123"/>
        <v>N.A.</v>
      </c>
      <c r="BY234" s="15" t="str">
        <f t="shared" si="124"/>
        <v>N.A.</v>
      </c>
      <c r="BZ234" s="15" t="str">
        <f t="shared" si="127"/>
        <v>FAILED</v>
      </c>
      <c r="CA234" s="20" t="str">
        <f t="shared" si="125"/>
        <v/>
      </c>
      <c r="CB234" s="16">
        <f t="shared" si="126"/>
        <v>0</v>
      </c>
    </row>
    <row r="235" spans="1:80" x14ac:dyDescent="0.3">
      <c r="A235" s="49">
        <v>233</v>
      </c>
      <c r="B235" s="15">
        <f>TAB!A235</f>
        <v>0</v>
      </c>
      <c r="C235" s="15">
        <f>TAB!B235</f>
        <v>0</v>
      </c>
      <c r="D235" s="14" t="str">
        <f>IF(C235=0,"",TAB!C235)</f>
        <v/>
      </c>
      <c r="E235" s="14" t="str">
        <f>IF(C235=0,"",TAB!D235)</f>
        <v/>
      </c>
      <c r="F235" s="36" t="str">
        <f>IF(C235=0,"",TAB!E235)</f>
        <v/>
      </c>
      <c r="G235" s="14" t="str">
        <f>IF(C235=0,"",TAB!J235)</f>
        <v/>
      </c>
      <c r="H235" s="15" t="str">
        <f t="shared" si="103"/>
        <v/>
      </c>
      <c r="I235" s="15" t="str">
        <f t="shared" si="128"/>
        <v/>
      </c>
      <c r="J235" s="15" t="str">
        <f>IFERROR(VLOOKUP($G235,TAB!$J:$BB,2,FALSE),"")</f>
        <v/>
      </c>
      <c r="K235" s="15" t="str">
        <f>IF(J235="AB",IFERROR(VLOOKUP($G235,TAB!$J:$BB,3,FALSE),""),"NA")</f>
        <v>NA</v>
      </c>
      <c r="L235" s="15" t="str">
        <f>IFERROR(VLOOKUP($G235,TAB!$J:$BB,4,FALSE),"")</f>
        <v/>
      </c>
      <c r="M235" s="15" t="str">
        <f>IFERROR(VLOOKUP($G235,TAB!$J:$BB,5,FALSE),"")</f>
        <v/>
      </c>
      <c r="N235" s="15" t="str">
        <f t="shared" si="104"/>
        <v/>
      </c>
      <c r="O235" s="14" t="str">
        <f>IFERROR(VLOOKUP(N235,INSTRUCTION!$I$1:$J$101,2),"")</f>
        <v/>
      </c>
      <c r="P235" s="15" t="str">
        <f t="shared" si="129"/>
        <v/>
      </c>
      <c r="Q235" s="15" t="str">
        <f t="shared" si="105"/>
        <v/>
      </c>
      <c r="R235" s="15" t="str">
        <f t="shared" si="106"/>
        <v/>
      </c>
      <c r="S235" s="15" t="str">
        <f>IFERROR(VLOOKUP($G235,TAB!$J:$BB,6,FALSE),"")</f>
        <v/>
      </c>
      <c r="T235" s="15" t="str">
        <f>IF(S235="AB",IFERROR(VLOOKUP($G235,TAB!$J:$BB,7,FALSE),""),"NA")</f>
        <v>NA</v>
      </c>
      <c r="U235" s="15" t="str">
        <f>IFERROR(VLOOKUP($G235,TAB!$J:$BB,8,FALSE),"")</f>
        <v/>
      </c>
      <c r="V235" s="15" t="str">
        <f>IFERROR(VLOOKUP($G235,TAB!$J:$BB,9,FALSE),"")</f>
        <v/>
      </c>
      <c r="W235" s="15" t="str">
        <f t="shared" si="107"/>
        <v/>
      </c>
      <c r="X235" s="14" t="str">
        <f>IFERROR(VLOOKUP(W235,INSTRUCTION!$I$1:$J$101,2),"")</f>
        <v/>
      </c>
      <c r="Y235" s="15" t="str">
        <f t="shared" si="130"/>
        <v/>
      </c>
      <c r="Z235" s="14" t="str">
        <f>IF(C235=0,"",TAB!F235)</f>
        <v/>
      </c>
      <c r="AA235" s="15" t="str">
        <f>IFERROR(VLOOKUP(Z235,INSTRUCTION!$D$2:$E$18,2,FALSE),"")</f>
        <v/>
      </c>
      <c r="AB235" s="15" t="str">
        <f t="shared" si="108"/>
        <v/>
      </c>
      <c r="AC235" s="15" t="str">
        <f>IFERROR(VLOOKUP($G235,TAB!$J:$BB,MATCH($Z235,TAB!$1:$1,0)-9,FALSE),"")</f>
        <v/>
      </c>
      <c r="AD235" s="15" t="str">
        <f>IF(AC235="AB",IFERROR(VLOOKUP($G235,TAB!$J:$BB,MATCH($Z235,TAB!$1:$1,0)-8,FALSE),""),"NA")</f>
        <v>NA</v>
      </c>
      <c r="AE235" s="15" t="str">
        <f>IFERROR(VLOOKUP($G235,TAB!$J:$BB,MATCH($Z235,TAB!$1:$1,0)-7,FALSE),"")</f>
        <v/>
      </c>
      <c r="AF235" s="15" t="str">
        <f>IFERROR(VLOOKUP($G235,TAB!$J:$BB,MATCH($Z235,TAB!$1:$1,0)-6,FALSE),"")</f>
        <v/>
      </c>
      <c r="AG235" s="15" t="str">
        <f t="shared" si="109"/>
        <v/>
      </c>
      <c r="AH235" s="14" t="str">
        <f>IFERROR(VLOOKUP(AG235,INSTRUCTION!$I$1:$J$101,2),"")</f>
        <v/>
      </c>
      <c r="AI235" s="15" t="str">
        <f t="shared" si="131"/>
        <v/>
      </c>
      <c r="AJ235" s="15" t="str">
        <f>IF(C235=0,"",TAB!G235)</f>
        <v/>
      </c>
      <c r="AK235" s="15" t="str">
        <f>IFERROR(VLOOKUP(AJ235,INSTRUCTION!$D$2:$E$18,2,FALSE),"")</f>
        <v/>
      </c>
      <c r="AL235" s="15" t="str">
        <f t="shared" si="110"/>
        <v/>
      </c>
      <c r="AM235" s="15" t="str">
        <f>IFERROR(VLOOKUP($G235,TAB!$J:$BB,MATCH($AJ235,TAB!$1:$1,0)-9,FALSE),"")</f>
        <v/>
      </c>
      <c r="AN235" s="15" t="str">
        <f>IF(AM235="AB",IFERROR(VLOOKUP($G235,TAB!$J:$BB,MATCH($AJ235,TAB!$1:$1,0)-8,FALSE),""),"NA")</f>
        <v>NA</v>
      </c>
      <c r="AO235" s="15" t="str">
        <f>IFERROR(VLOOKUP($G235,TAB!$J:$BB,MATCH($AJ235,TAB!$1:$1,0)-7,FALSE),"")</f>
        <v/>
      </c>
      <c r="AP235" s="15" t="str">
        <f>IFERROR(VLOOKUP($G235,TAB!$J:$BB,MATCH($AJ235,TAB!$1:$1,0)-6,FALSE),"")</f>
        <v/>
      </c>
      <c r="AQ235" s="15" t="str">
        <f t="shared" si="111"/>
        <v/>
      </c>
      <c r="AR235" s="14" t="str">
        <f>IFERROR(VLOOKUP(AQ235,INSTRUCTION!$I$1:$J$101,2),"")</f>
        <v/>
      </c>
      <c r="AS235" s="15" t="str">
        <f t="shared" si="132"/>
        <v/>
      </c>
      <c r="AT235" s="15" t="str">
        <f>IF(C235=0,"",TAB!H235)</f>
        <v/>
      </c>
      <c r="AU235" s="15" t="str">
        <f>IFERROR(VLOOKUP(AT235,INSTRUCTION!$D$2:$E$18,2,FALSE),"")</f>
        <v/>
      </c>
      <c r="AV235" s="15" t="str">
        <f t="shared" si="112"/>
        <v/>
      </c>
      <c r="AW235" s="15" t="str">
        <f>IFERROR(VLOOKUP($G235,TAB!$J:$BB,MATCH($AT235,TAB!$1:$1,0)-9,FALSE),"")</f>
        <v/>
      </c>
      <c r="AX235" s="15" t="str">
        <f>IF(AW235="AB",IFERROR(VLOOKUP($G235,TAB!$J:$BB,MATCH($AT235,TAB!$1:$1,0)-8,FALSE),""),"NA")</f>
        <v>NA</v>
      </c>
      <c r="AY235" s="15" t="str">
        <f>IFERROR(VLOOKUP($G235,TAB!$J:$BB,MATCH($AT235,TAB!$1:$1,0)-7,FALSE),"")</f>
        <v/>
      </c>
      <c r="AZ235" s="15" t="str">
        <f>IFERROR(VLOOKUP($G235,TAB!$J:$BB,MATCH($AT235,TAB!$1:$1,0)-6,FALSE),"")</f>
        <v/>
      </c>
      <c r="BA235" s="15" t="str">
        <f t="shared" si="113"/>
        <v/>
      </c>
      <c r="BB235" s="14" t="str">
        <f>IFERROR(VLOOKUP(BA235,INSTRUCTION!$I$1:$J$101,2),"")</f>
        <v/>
      </c>
      <c r="BC235" s="15" t="str">
        <f t="shared" si="133"/>
        <v/>
      </c>
      <c r="BD235" s="15" t="str">
        <f>IF(C235=0,"",TAB!I235)</f>
        <v/>
      </c>
      <c r="BE235" s="15" t="str">
        <f>IFERROR(VLOOKUP(BD235,INSTRUCTION!$D$2:$E$18,2,FALSE),"")</f>
        <v/>
      </c>
      <c r="BF235" s="15" t="str">
        <f t="shared" si="114"/>
        <v/>
      </c>
      <c r="BG235" s="15" t="str">
        <f>IFERROR(VLOOKUP($G235,TAB!$J:$BB,MATCH($BD235,TAB!$1:$1,0)-9,FALSE),"")</f>
        <v/>
      </c>
      <c r="BH235" s="15" t="str">
        <f>IF(BG235="AB",IFERROR(VLOOKUP($G235,TAB!$J:$BB,MATCH($BD235,TAB!$1:$1,0)-8,FALSE),""),"NA")</f>
        <v>NA</v>
      </c>
      <c r="BI235" s="15" t="str">
        <f>IFERROR(VLOOKUP($G235,TAB!$J:$BB,MATCH($BD235,TAB!$1:$1,0)-7,FALSE),"")</f>
        <v/>
      </c>
      <c r="BJ235" s="15" t="str">
        <f>IFERROR(VLOOKUP($G235,TAB!$J:$BB,MATCH($BD235,TAB!$1:$1,0)-6,FALSE),"")</f>
        <v/>
      </c>
      <c r="BK235" s="15" t="str">
        <f t="shared" si="115"/>
        <v/>
      </c>
      <c r="BL235" s="14" t="str">
        <f>IFERROR(VLOOKUP(BK235,INSTRUCTION!$I$1:$J$101,2),"")</f>
        <v/>
      </c>
      <c r="BM235" s="15" t="str">
        <f t="shared" si="134"/>
        <v/>
      </c>
      <c r="BN235" s="15" t="str">
        <f t="shared" si="116"/>
        <v/>
      </c>
      <c r="BO235" s="15" t="str">
        <f>IFERROR(SUMPRODUCT(LARGE((J235,S235,AC235,AM235,AW235,BG235),{1,2,3,4,5})),"")</f>
        <v/>
      </c>
      <c r="BP235" s="15" t="str">
        <f>IFERROR(SUMPRODUCT(LARGE((K235,U235,AE235,AO235,AY235,BI235),{1,2,3,4,5})),"")</f>
        <v/>
      </c>
      <c r="BQ235" s="15" t="str">
        <f>IF(BP235=0,"N.A.",IFERROR(SUMPRODUCT(LARGE((N235,W235,AG235,AQ235,BA235,BK235),{1,2,3,4,5})),""))</f>
        <v/>
      </c>
      <c r="BR235" s="15" t="str">
        <f t="shared" si="117"/>
        <v/>
      </c>
      <c r="BS235" s="15" t="str">
        <f t="shared" si="118"/>
        <v/>
      </c>
      <c r="BT235" s="15" t="str">
        <f t="shared" si="119"/>
        <v>N.A.</v>
      </c>
      <c r="BU235" s="15" t="str">
        <f t="shared" si="120"/>
        <v>N.A.</v>
      </c>
      <c r="BV235" s="15" t="str">
        <f t="shared" si="121"/>
        <v>N.A.</v>
      </c>
      <c r="BW235" s="34" t="str">
        <f t="shared" si="122"/>
        <v>N.A.</v>
      </c>
      <c r="BX235" s="15" t="str">
        <f t="shared" si="123"/>
        <v>N.A.</v>
      </c>
      <c r="BY235" s="15" t="str">
        <f t="shared" si="124"/>
        <v>N.A.</v>
      </c>
      <c r="BZ235" s="15" t="str">
        <f t="shared" si="127"/>
        <v>FAILED</v>
      </c>
      <c r="CA235" s="20" t="str">
        <f t="shared" si="125"/>
        <v/>
      </c>
      <c r="CB235" s="16">
        <f t="shared" si="126"/>
        <v>0</v>
      </c>
    </row>
    <row r="236" spans="1:80" x14ac:dyDescent="0.3">
      <c r="A236" s="49">
        <v>234</v>
      </c>
      <c r="B236" s="15">
        <f>TAB!A236</f>
        <v>0</v>
      </c>
      <c r="C236" s="15">
        <f>TAB!B236</f>
        <v>0</v>
      </c>
      <c r="D236" s="14" t="str">
        <f>IF(C236=0,"",TAB!C236)</f>
        <v/>
      </c>
      <c r="E236" s="14" t="str">
        <f>IF(C236=0,"",TAB!D236)</f>
        <v/>
      </c>
      <c r="F236" s="36" t="str">
        <f>IF(C236=0,"",TAB!E236)</f>
        <v/>
      </c>
      <c r="G236" s="14" t="str">
        <f>IF(C236=0,"",TAB!J236)</f>
        <v/>
      </c>
      <c r="H236" s="15" t="str">
        <f t="shared" si="103"/>
        <v/>
      </c>
      <c r="I236" s="15" t="str">
        <f t="shared" si="128"/>
        <v/>
      </c>
      <c r="J236" s="15" t="str">
        <f>IFERROR(VLOOKUP($G236,TAB!$J:$BB,2,FALSE),"")</f>
        <v/>
      </c>
      <c r="K236" s="15" t="str">
        <f>IF(J236="AB",IFERROR(VLOOKUP($G236,TAB!$J:$BB,3,FALSE),""),"NA")</f>
        <v>NA</v>
      </c>
      <c r="L236" s="15" t="str">
        <f>IFERROR(VLOOKUP($G236,TAB!$J:$BB,4,FALSE),"")</f>
        <v/>
      </c>
      <c r="M236" s="15" t="str">
        <f>IFERROR(VLOOKUP($G236,TAB!$J:$BB,5,FALSE),"")</f>
        <v/>
      </c>
      <c r="N236" s="15" t="str">
        <f t="shared" si="104"/>
        <v/>
      </c>
      <c r="O236" s="14" t="str">
        <f>IFERROR(VLOOKUP(N236,INSTRUCTION!$I$1:$J$101,2),"")</f>
        <v/>
      </c>
      <c r="P236" s="15" t="str">
        <f t="shared" si="129"/>
        <v/>
      </c>
      <c r="Q236" s="15" t="str">
        <f t="shared" si="105"/>
        <v/>
      </c>
      <c r="R236" s="15" t="str">
        <f t="shared" si="106"/>
        <v/>
      </c>
      <c r="S236" s="15" t="str">
        <f>IFERROR(VLOOKUP($G236,TAB!$J:$BB,6,FALSE),"")</f>
        <v/>
      </c>
      <c r="T236" s="15" t="str">
        <f>IF(S236="AB",IFERROR(VLOOKUP($G236,TAB!$J:$BB,7,FALSE),""),"NA")</f>
        <v>NA</v>
      </c>
      <c r="U236" s="15" t="str">
        <f>IFERROR(VLOOKUP($G236,TAB!$J:$BB,8,FALSE),"")</f>
        <v/>
      </c>
      <c r="V236" s="15" t="str">
        <f>IFERROR(VLOOKUP($G236,TAB!$J:$BB,9,FALSE),"")</f>
        <v/>
      </c>
      <c r="W236" s="15" t="str">
        <f t="shared" si="107"/>
        <v/>
      </c>
      <c r="X236" s="14" t="str">
        <f>IFERROR(VLOOKUP(W236,INSTRUCTION!$I$1:$J$101,2),"")</f>
        <v/>
      </c>
      <c r="Y236" s="15" t="str">
        <f t="shared" si="130"/>
        <v/>
      </c>
      <c r="Z236" s="14" t="str">
        <f>IF(C236=0,"",TAB!F236)</f>
        <v/>
      </c>
      <c r="AA236" s="15" t="str">
        <f>IFERROR(VLOOKUP(Z236,INSTRUCTION!$D$2:$E$18,2,FALSE),"")</f>
        <v/>
      </c>
      <c r="AB236" s="15" t="str">
        <f t="shared" si="108"/>
        <v/>
      </c>
      <c r="AC236" s="15" t="str">
        <f>IFERROR(VLOOKUP($G236,TAB!$J:$BB,MATCH($Z236,TAB!$1:$1,0)-9,FALSE),"")</f>
        <v/>
      </c>
      <c r="AD236" s="15" t="str">
        <f>IF(AC236="AB",IFERROR(VLOOKUP($G236,TAB!$J:$BB,MATCH($Z236,TAB!$1:$1,0)-8,FALSE),""),"NA")</f>
        <v>NA</v>
      </c>
      <c r="AE236" s="15" t="str">
        <f>IFERROR(VLOOKUP($G236,TAB!$J:$BB,MATCH($Z236,TAB!$1:$1,0)-7,FALSE),"")</f>
        <v/>
      </c>
      <c r="AF236" s="15" t="str">
        <f>IFERROR(VLOOKUP($G236,TAB!$J:$BB,MATCH($Z236,TAB!$1:$1,0)-6,FALSE),"")</f>
        <v/>
      </c>
      <c r="AG236" s="15" t="str">
        <f t="shared" si="109"/>
        <v/>
      </c>
      <c r="AH236" s="14" t="str">
        <f>IFERROR(VLOOKUP(AG236,INSTRUCTION!$I$1:$J$101,2),"")</f>
        <v/>
      </c>
      <c r="AI236" s="15" t="str">
        <f t="shared" si="131"/>
        <v/>
      </c>
      <c r="AJ236" s="15" t="str">
        <f>IF(C236=0,"",TAB!G236)</f>
        <v/>
      </c>
      <c r="AK236" s="15" t="str">
        <f>IFERROR(VLOOKUP(AJ236,INSTRUCTION!$D$2:$E$18,2,FALSE),"")</f>
        <v/>
      </c>
      <c r="AL236" s="15" t="str">
        <f t="shared" si="110"/>
        <v/>
      </c>
      <c r="AM236" s="15" t="str">
        <f>IFERROR(VLOOKUP($G236,TAB!$J:$BB,MATCH($AJ236,TAB!$1:$1,0)-9,FALSE),"")</f>
        <v/>
      </c>
      <c r="AN236" s="15" t="str">
        <f>IF(AM236="AB",IFERROR(VLOOKUP($G236,TAB!$J:$BB,MATCH($AJ236,TAB!$1:$1,0)-8,FALSE),""),"NA")</f>
        <v>NA</v>
      </c>
      <c r="AO236" s="15" t="str">
        <f>IFERROR(VLOOKUP($G236,TAB!$J:$BB,MATCH($AJ236,TAB!$1:$1,0)-7,FALSE),"")</f>
        <v/>
      </c>
      <c r="AP236" s="15" t="str">
        <f>IFERROR(VLOOKUP($G236,TAB!$J:$BB,MATCH($AJ236,TAB!$1:$1,0)-6,FALSE),"")</f>
        <v/>
      </c>
      <c r="AQ236" s="15" t="str">
        <f t="shared" si="111"/>
        <v/>
      </c>
      <c r="AR236" s="14" t="str">
        <f>IFERROR(VLOOKUP(AQ236,INSTRUCTION!$I$1:$J$101,2),"")</f>
        <v/>
      </c>
      <c r="AS236" s="15" t="str">
        <f t="shared" si="132"/>
        <v/>
      </c>
      <c r="AT236" s="15" t="str">
        <f>IF(C236=0,"",TAB!H236)</f>
        <v/>
      </c>
      <c r="AU236" s="15" t="str">
        <f>IFERROR(VLOOKUP(AT236,INSTRUCTION!$D$2:$E$18,2,FALSE),"")</f>
        <v/>
      </c>
      <c r="AV236" s="15" t="str">
        <f t="shared" si="112"/>
        <v/>
      </c>
      <c r="AW236" s="15" t="str">
        <f>IFERROR(VLOOKUP($G236,TAB!$J:$BB,MATCH($AT236,TAB!$1:$1,0)-9,FALSE),"")</f>
        <v/>
      </c>
      <c r="AX236" s="15" t="str">
        <f>IF(AW236="AB",IFERROR(VLOOKUP($G236,TAB!$J:$BB,MATCH($AT236,TAB!$1:$1,0)-8,FALSE),""),"NA")</f>
        <v>NA</v>
      </c>
      <c r="AY236" s="15" t="str">
        <f>IFERROR(VLOOKUP($G236,TAB!$J:$BB,MATCH($AT236,TAB!$1:$1,0)-7,FALSE),"")</f>
        <v/>
      </c>
      <c r="AZ236" s="15" t="str">
        <f>IFERROR(VLOOKUP($G236,TAB!$J:$BB,MATCH($AT236,TAB!$1:$1,0)-6,FALSE),"")</f>
        <v/>
      </c>
      <c r="BA236" s="15" t="str">
        <f t="shared" si="113"/>
        <v/>
      </c>
      <c r="BB236" s="14" t="str">
        <f>IFERROR(VLOOKUP(BA236,INSTRUCTION!$I$1:$J$101,2),"")</f>
        <v/>
      </c>
      <c r="BC236" s="15" t="str">
        <f t="shared" si="133"/>
        <v/>
      </c>
      <c r="BD236" s="15" t="str">
        <f>IF(C236=0,"",TAB!I236)</f>
        <v/>
      </c>
      <c r="BE236" s="15" t="str">
        <f>IFERROR(VLOOKUP(BD236,INSTRUCTION!$D$2:$E$18,2,FALSE),"")</f>
        <v/>
      </c>
      <c r="BF236" s="15" t="str">
        <f t="shared" si="114"/>
        <v/>
      </c>
      <c r="BG236" s="15" t="str">
        <f>IFERROR(VLOOKUP($G236,TAB!$J:$BB,MATCH($BD236,TAB!$1:$1,0)-9,FALSE),"")</f>
        <v/>
      </c>
      <c r="BH236" s="15" t="str">
        <f>IF(BG236="AB",IFERROR(VLOOKUP($G236,TAB!$J:$BB,MATCH($BD236,TAB!$1:$1,0)-8,FALSE),""),"NA")</f>
        <v>NA</v>
      </c>
      <c r="BI236" s="15" t="str">
        <f>IFERROR(VLOOKUP($G236,TAB!$J:$BB,MATCH($BD236,TAB!$1:$1,0)-7,FALSE),"")</f>
        <v/>
      </c>
      <c r="BJ236" s="15" t="str">
        <f>IFERROR(VLOOKUP($G236,TAB!$J:$BB,MATCH($BD236,TAB!$1:$1,0)-6,FALSE),"")</f>
        <v/>
      </c>
      <c r="BK236" s="15" t="str">
        <f t="shared" si="115"/>
        <v/>
      </c>
      <c r="BL236" s="14" t="str">
        <f>IFERROR(VLOOKUP(BK236,INSTRUCTION!$I$1:$J$101,2),"")</f>
        <v/>
      </c>
      <c r="BM236" s="15" t="str">
        <f t="shared" si="134"/>
        <v/>
      </c>
      <c r="BN236" s="15" t="str">
        <f t="shared" si="116"/>
        <v/>
      </c>
      <c r="BO236" s="15" t="str">
        <f>IFERROR(SUMPRODUCT(LARGE((J236,S236,AC236,AM236,AW236,BG236),{1,2,3,4,5})),"")</f>
        <v/>
      </c>
      <c r="BP236" s="15" t="str">
        <f>IFERROR(SUMPRODUCT(LARGE((K236,U236,AE236,AO236,AY236,BI236),{1,2,3,4,5})),"")</f>
        <v/>
      </c>
      <c r="BQ236" s="15" t="str">
        <f>IF(BP236=0,"N.A.",IFERROR(SUMPRODUCT(LARGE((N236,W236,AG236,AQ236,BA236,BK236),{1,2,3,4,5})),""))</f>
        <v/>
      </c>
      <c r="BR236" s="15" t="str">
        <f t="shared" si="117"/>
        <v/>
      </c>
      <c r="BS236" s="15" t="str">
        <f t="shared" si="118"/>
        <v/>
      </c>
      <c r="BT236" s="15" t="str">
        <f t="shared" si="119"/>
        <v>N.A.</v>
      </c>
      <c r="BU236" s="15" t="str">
        <f t="shared" si="120"/>
        <v>N.A.</v>
      </c>
      <c r="BV236" s="15" t="str">
        <f t="shared" si="121"/>
        <v>N.A.</v>
      </c>
      <c r="BW236" s="34" t="str">
        <f t="shared" si="122"/>
        <v>N.A.</v>
      </c>
      <c r="BX236" s="15" t="str">
        <f t="shared" si="123"/>
        <v>N.A.</v>
      </c>
      <c r="BY236" s="15" t="str">
        <f t="shared" si="124"/>
        <v>N.A.</v>
      </c>
      <c r="BZ236" s="15" t="str">
        <f t="shared" si="127"/>
        <v>FAILED</v>
      </c>
      <c r="CA236" s="20" t="str">
        <f t="shared" si="125"/>
        <v/>
      </c>
      <c r="CB236" s="16">
        <f t="shared" si="126"/>
        <v>0</v>
      </c>
    </row>
    <row r="237" spans="1:80" x14ac:dyDescent="0.3">
      <c r="A237" s="49">
        <v>235</v>
      </c>
      <c r="B237" s="15">
        <f>TAB!A237</f>
        <v>0</v>
      </c>
      <c r="C237" s="15">
        <f>TAB!B237</f>
        <v>0</v>
      </c>
      <c r="D237" s="14" t="str">
        <f>IF(C237=0,"",TAB!C237)</f>
        <v/>
      </c>
      <c r="E237" s="14" t="str">
        <f>IF(C237=0,"",TAB!D237)</f>
        <v/>
      </c>
      <c r="F237" s="36" t="str">
        <f>IF(C237=0,"",TAB!E237)</f>
        <v/>
      </c>
      <c r="G237" s="14" t="str">
        <f>IF(C237=0,"",TAB!J237)</f>
        <v/>
      </c>
      <c r="H237" s="15" t="str">
        <f t="shared" si="103"/>
        <v/>
      </c>
      <c r="I237" s="15" t="str">
        <f t="shared" si="128"/>
        <v/>
      </c>
      <c r="J237" s="15" t="str">
        <f>IFERROR(VLOOKUP($G237,TAB!$J:$BB,2,FALSE),"")</f>
        <v/>
      </c>
      <c r="K237" s="15" t="str">
        <f>IF(J237="AB",IFERROR(VLOOKUP($G237,TAB!$J:$BB,3,FALSE),""),"NA")</f>
        <v>NA</v>
      </c>
      <c r="L237" s="15" t="str">
        <f>IFERROR(VLOOKUP($G237,TAB!$J:$BB,4,FALSE),"")</f>
        <v/>
      </c>
      <c r="M237" s="15" t="str">
        <f>IFERROR(VLOOKUP($G237,TAB!$J:$BB,5,FALSE),"")</f>
        <v/>
      </c>
      <c r="N237" s="15" t="str">
        <f t="shared" si="104"/>
        <v/>
      </c>
      <c r="O237" s="14" t="str">
        <f>IFERROR(VLOOKUP(N237,INSTRUCTION!$I$1:$J$101,2),"")</f>
        <v/>
      </c>
      <c r="P237" s="15" t="str">
        <f t="shared" si="129"/>
        <v/>
      </c>
      <c r="Q237" s="15" t="str">
        <f t="shared" si="105"/>
        <v/>
      </c>
      <c r="R237" s="15" t="str">
        <f t="shared" si="106"/>
        <v/>
      </c>
      <c r="S237" s="15" t="str">
        <f>IFERROR(VLOOKUP($G237,TAB!$J:$BB,6,FALSE),"")</f>
        <v/>
      </c>
      <c r="T237" s="15" t="str">
        <f>IF(S237="AB",IFERROR(VLOOKUP($G237,TAB!$J:$BB,7,FALSE),""),"NA")</f>
        <v>NA</v>
      </c>
      <c r="U237" s="15" t="str">
        <f>IFERROR(VLOOKUP($G237,TAB!$J:$BB,8,FALSE),"")</f>
        <v/>
      </c>
      <c r="V237" s="15" t="str">
        <f>IFERROR(VLOOKUP($G237,TAB!$J:$BB,9,FALSE),"")</f>
        <v/>
      </c>
      <c r="W237" s="15" t="str">
        <f t="shared" si="107"/>
        <v/>
      </c>
      <c r="X237" s="14" t="str">
        <f>IFERROR(VLOOKUP(W237,INSTRUCTION!$I$1:$J$101,2),"")</f>
        <v/>
      </c>
      <c r="Y237" s="15" t="str">
        <f t="shared" si="130"/>
        <v/>
      </c>
      <c r="Z237" s="14" t="str">
        <f>IF(C237=0,"",TAB!F237)</f>
        <v/>
      </c>
      <c r="AA237" s="15" t="str">
        <f>IFERROR(VLOOKUP(Z237,INSTRUCTION!$D$2:$E$18,2,FALSE),"")</f>
        <v/>
      </c>
      <c r="AB237" s="15" t="str">
        <f t="shared" si="108"/>
        <v/>
      </c>
      <c r="AC237" s="15" t="str">
        <f>IFERROR(VLOOKUP($G237,TAB!$J:$BB,MATCH($Z237,TAB!$1:$1,0)-9,FALSE),"")</f>
        <v/>
      </c>
      <c r="AD237" s="15" t="str">
        <f>IF(AC237="AB",IFERROR(VLOOKUP($G237,TAB!$J:$BB,MATCH($Z237,TAB!$1:$1,0)-8,FALSE),""),"NA")</f>
        <v>NA</v>
      </c>
      <c r="AE237" s="15" t="str">
        <f>IFERROR(VLOOKUP($G237,TAB!$J:$BB,MATCH($Z237,TAB!$1:$1,0)-7,FALSE),"")</f>
        <v/>
      </c>
      <c r="AF237" s="15" t="str">
        <f>IFERROR(VLOOKUP($G237,TAB!$J:$BB,MATCH($Z237,TAB!$1:$1,0)-6,FALSE),"")</f>
        <v/>
      </c>
      <c r="AG237" s="15" t="str">
        <f t="shared" si="109"/>
        <v/>
      </c>
      <c r="AH237" s="14" t="str">
        <f>IFERROR(VLOOKUP(AG237,INSTRUCTION!$I$1:$J$101,2),"")</f>
        <v/>
      </c>
      <c r="AI237" s="15" t="str">
        <f t="shared" si="131"/>
        <v/>
      </c>
      <c r="AJ237" s="15" t="str">
        <f>IF(C237=0,"",TAB!G237)</f>
        <v/>
      </c>
      <c r="AK237" s="15" t="str">
        <f>IFERROR(VLOOKUP(AJ237,INSTRUCTION!$D$2:$E$18,2,FALSE),"")</f>
        <v/>
      </c>
      <c r="AL237" s="15" t="str">
        <f t="shared" si="110"/>
        <v/>
      </c>
      <c r="AM237" s="15" t="str">
        <f>IFERROR(VLOOKUP($G237,TAB!$J:$BB,MATCH($AJ237,TAB!$1:$1,0)-9,FALSE),"")</f>
        <v/>
      </c>
      <c r="AN237" s="15" t="str">
        <f>IF(AM237="AB",IFERROR(VLOOKUP($G237,TAB!$J:$BB,MATCH($AJ237,TAB!$1:$1,0)-8,FALSE),""),"NA")</f>
        <v>NA</v>
      </c>
      <c r="AO237" s="15" t="str">
        <f>IFERROR(VLOOKUP($G237,TAB!$J:$BB,MATCH($AJ237,TAB!$1:$1,0)-7,FALSE),"")</f>
        <v/>
      </c>
      <c r="AP237" s="15" t="str">
        <f>IFERROR(VLOOKUP($G237,TAB!$J:$BB,MATCH($AJ237,TAB!$1:$1,0)-6,FALSE),"")</f>
        <v/>
      </c>
      <c r="AQ237" s="15" t="str">
        <f t="shared" si="111"/>
        <v/>
      </c>
      <c r="AR237" s="14" t="str">
        <f>IFERROR(VLOOKUP(AQ237,INSTRUCTION!$I$1:$J$101,2),"")</f>
        <v/>
      </c>
      <c r="AS237" s="15" t="str">
        <f t="shared" si="132"/>
        <v/>
      </c>
      <c r="AT237" s="15" t="str">
        <f>IF(C237=0,"",TAB!H237)</f>
        <v/>
      </c>
      <c r="AU237" s="15" t="str">
        <f>IFERROR(VLOOKUP(AT237,INSTRUCTION!$D$2:$E$18,2,FALSE),"")</f>
        <v/>
      </c>
      <c r="AV237" s="15" t="str">
        <f t="shared" si="112"/>
        <v/>
      </c>
      <c r="AW237" s="15" t="str">
        <f>IFERROR(VLOOKUP($G237,TAB!$J:$BB,MATCH($AT237,TAB!$1:$1,0)-9,FALSE),"")</f>
        <v/>
      </c>
      <c r="AX237" s="15" t="str">
        <f>IF(AW237="AB",IFERROR(VLOOKUP($G237,TAB!$J:$BB,MATCH($AT237,TAB!$1:$1,0)-8,FALSE),""),"NA")</f>
        <v>NA</v>
      </c>
      <c r="AY237" s="15" t="str">
        <f>IFERROR(VLOOKUP($G237,TAB!$J:$BB,MATCH($AT237,TAB!$1:$1,0)-7,FALSE),"")</f>
        <v/>
      </c>
      <c r="AZ237" s="15" t="str">
        <f>IFERROR(VLOOKUP($G237,TAB!$J:$BB,MATCH($AT237,TAB!$1:$1,0)-6,FALSE),"")</f>
        <v/>
      </c>
      <c r="BA237" s="15" t="str">
        <f t="shared" si="113"/>
        <v/>
      </c>
      <c r="BB237" s="14" t="str">
        <f>IFERROR(VLOOKUP(BA237,INSTRUCTION!$I$1:$J$101,2),"")</f>
        <v/>
      </c>
      <c r="BC237" s="15" t="str">
        <f t="shared" si="133"/>
        <v/>
      </c>
      <c r="BD237" s="15" t="str">
        <f>IF(C237=0,"",TAB!I237)</f>
        <v/>
      </c>
      <c r="BE237" s="15" t="str">
        <f>IFERROR(VLOOKUP(BD237,INSTRUCTION!$D$2:$E$18,2,FALSE),"")</f>
        <v/>
      </c>
      <c r="BF237" s="15" t="str">
        <f t="shared" si="114"/>
        <v/>
      </c>
      <c r="BG237" s="15" t="str">
        <f>IFERROR(VLOOKUP($G237,TAB!$J:$BB,MATCH($BD237,TAB!$1:$1,0)-9,FALSE),"")</f>
        <v/>
      </c>
      <c r="BH237" s="15" t="str">
        <f>IF(BG237="AB",IFERROR(VLOOKUP($G237,TAB!$J:$BB,MATCH($BD237,TAB!$1:$1,0)-8,FALSE),""),"NA")</f>
        <v>NA</v>
      </c>
      <c r="BI237" s="15" t="str">
        <f>IFERROR(VLOOKUP($G237,TAB!$J:$BB,MATCH($BD237,TAB!$1:$1,0)-7,FALSE),"")</f>
        <v/>
      </c>
      <c r="BJ237" s="15" t="str">
        <f>IFERROR(VLOOKUP($G237,TAB!$J:$BB,MATCH($BD237,TAB!$1:$1,0)-6,FALSE),"")</f>
        <v/>
      </c>
      <c r="BK237" s="15" t="str">
        <f t="shared" si="115"/>
        <v/>
      </c>
      <c r="BL237" s="14" t="str">
        <f>IFERROR(VLOOKUP(BK237,INSTRUCTION!$I$1:$J$101,2),"")</f>
        <v/>
      </c>
      <c r="BM237" s="15" t="str">
        <f t="shared" si="134"/>
        <v/>
      </c>
      <c r="BN237" s="15" t="str">
        <f t="shared" si="116"/>
        <v/>
      </c>
      <c r="BO237" s="15" t="str">
        <f>IFERROR(SUMPRODUCT(LARGE((J237,S237,AC237,AM237,AW237,BG237),{1,2,3,4,5})),"")</f>
        <v/>
      </c>
      <c r="BP237" s="15" t="str">
        <f>IFERROR(SUMPRODUCT(LARGE((K237,U237,AE237,AO237,AY237,BI237),{1,2,3,4,5})),"")</f>
        <v/>
      </c>
      <c r="BQ237" s="15" t="str">
        <f>IF(BP237=0,"N.A.",IFERROR(SUMPRODUCT(LARGE((N237,W237,AG237,AQ237,BA237,BK237),{1,2,3,4,5})),""))</f>
        <v/>
      </c>
      <c r="BR237" s="15" t="str">
        <f t="shared" si="117"/>
        <v/>
      </c>
      <c r="BS237" s="15" t="str">
        <f t="shared" si="118"/>
        <v/>
      </c>
      <c r="BT237" s="15" t="str">
        <f t="shared" si="119"/>
        <v>N.A.</v>
      </c>
      <c r="BU237" s="15" t="str">
        <f t="shared" si="120"/>
        <v>N.A.</v>
      </c>
      <c r="BV237" s="15" t="str">
        <f t="shared" si="121"/>
        <v>N.A.</v>
      </c>
      <c r="BW237" s="34" t="str">
        <f t="shared" si="122"/>
        <v>N.A.</v>
      </c>
      <c r="BX237" s="15" t="str">
        <f t="shared" si="123"/>
        <v>N.A.</v>
      </c>
      <c r="BY237" s="15" t="str">
        <f t="shared" si="124"/>
        <v>N.A.</v>
      </c>
      <c r="BZ237" s="15" t="str">
        <f t="shared" si="127"/>
        <v>FAILED</v>
      </c>
      <c r="CA237" s="20" t="str">
        <f t="shared" si="125"/>
        <v/>
      </c>
      <c r="CB237" s="16">
        <f t="shared" si="126"/>
        <v>0</v>
      </c>
    </row>
    <row r="238" spans="1:80" x14ac:dyDescent="0.3">
      <c r="A238" s="49">
        <v>236</v>
      </c>
      <c r="B238" s="15">
        <f>TAB!A238</f>
        <v>0</v>
      </c>
      <c r="C238" s="15">
        <f>TAB!B238</f>
        <v>0</v>
      </c>
      <c r="D238" s="14" t="str">
        <f>IF(C238=0,"",TAB!C238)</f>
        <v/>
      </c>
      <c r="E238" s="14" t="str">
        <f>IF(C238=0,"",TAB!D238)</f>
        <v/>
      </c>
      <c r="F238" s="36" t="str">
        <f>IF(C238=0,"",TAB!E238)</f>
        <v/>
      </c>
      <c r="G238" s="14" t="str">
        <f>IF(C238=0,"",TAB!J238)</f>
        <v/>
      </c>
      <c r="H238" s="15" t="str">
        <f t="shared" si="103"/>
        <v/>
      </c>
      <c r="I238" s="15" t="str">
        <f t="shared" si="128"/>
        <v/>
      </c>
      <c r="J238" s="15" t="str">
        <f>IFERROR(VLOOKUP($G238,TAB!$J:$BB,2,FALSE),"")</f>
        <v/>
      </c>
      <c r="K238" s="15" t="str">
        <f>IF(J238="AB",IFERROR(VLOOKUP($G238,TAB!$J:$BB,3,FALSE),""),"NA")</f>
        <v>NA</v>
      </c>
      <c r="L238" s="15" t="str">
        <f>IFERROR(VLOOKUP($G238,TAB!$J:$BB,4,FALSE),"")</f>
        <v/>
      </c>
      <c r="M238" s="15" t="str">
        <f>IFERROR(VLOOKUP($G238,TAB!$J:$BB,5,FALSE),"")</f>
        <v/>
      </c>
      <c r="N238" s="15" t="str">
        <f t="shared" si="104"/>
        <v/>
      </c>
      <c r="O238" s="14" t="str">
        <f>IFERROR(VLOOKUP(N238,INSTRUCTION!$I$1:$J$101,2),"")</f>
        <v/>
      </c>
      <c r="P238" s="15" t="str">
        <f t="shared" si="129"/>
        <v/>
      </c>
      <c r="Q238" s="15" t="str">
        <f t="shared" si="105"/>
        <v/>
      </c>
      <c r="R238" s="15" t="str">
        <f t="shared" si="106"/>
        <v/>
      </c>
      <c r="S238" s="15" t="str">
        <f>IFERROR(VLOOKUP($G238,TAB!$J:$BB,6,FALSE),"")</f>
        <v/>
      </c>
      <c r="T238" s="15" t="str">
        <f>IF(S238="AB",IFERROR(VLOOKUP($G238,TAB!$J:$BB,7,FALSE),""),"NA")</f>
        <v>NA</v>
      </c>
      <c r="U238" s="15" t="str">
        <f>IFERROR(VLOOKUP($G238,TAB!$J:$BB,8,FALSE),"")</f>
        <v/>
      </c>
      <c r="V238" s="15" t="str">
        <f>IFERROR(VLOOKUP($G238,TAB!$J:$BB,9,FALSE),"")</f>
        <v/>
      </c>
      <c r="W238" s="15" t="str">
        <f t="shared" si="107"/>
        <v/>
      </c>
      <c r="X238" s="14" t="str">
        <f>IFERROR(VLOOKUP(W238,INSTRUCTION!$I$1:$J$101,2),"")</f>
        <v/>
      </c>
      <c r="Y238" s="15" t="str">
        <f t="shared" si="130"/>
        <v/>
      </c>
      <c r="Z238" s="14" t="str">
        <f>IF(C238=0,"",TAB!F238)</f>
        <v/>
      </c>
      <c r="AA238" s="15" t="str">
        <f>IFERROR(VLOOKUP(Z238,INSTRUCTION!$D$2:$E$18,2,FALSE),"")</f>
        <v/>
      </c>
      <c r="AB238" s="15" t="str">
        <f t="shared" si="108"/>
        <v/>
      </c>
      <c r="AC238" s="15" t="str">
        <f>IFERROR(VLOOKUP($G238,TAB!$J:$BB,MATCH($Z238,TAB!$1:$1,0)-9,FALSE),"")</f>
        <v/>
      </c>
      <c r="AD238" s="15" t="str">
        <f>IF(AC238="AB",IFERROR(VLOOKUP($G238,TAB!$J:$BB,MATCH($Z238,TAB!$1:$1,0)-8,FALSE),""),"NA")</f>
        <v>NA</v>
      </c>
      <c r="AE238" s="15" t="str">
        <f>IFERROR(VLOOKUP($G238,TAB!$J:$BB,MATCH($Z238,TAB!$1:$1,0)-7,FALSE),"")</f>
        <v/>
      </c>
      <c r="AF238" s="15" t="str">
        <f>IFERROR(VLOOKUP($G238,TAB!$J:$BB,MATCH($Z238,TAB!$1:$1,0)-6,FALSE),"")</f>
        <v/>
      </c>
      <c r="AG238" s="15" t="str">
        <f t="shared" si="109"/>
        <v/>
      </c>
      <c r="AH238" s="14" t="str">
        <f>IFERROR(VLOOKUP(AG238,INSTRUCTION!$I$1:$J$101,2),"")</f>
        <v/>
      </c>
      <c r="AI238" s="15" t="str">
        <f t="shared" si="131"/>
        <v/>
      </c>
      <c r="AJ238" s="15" t="str">
        <f>IF(C238=0,"",TAB!G238)</f>
        <v/>
      </c>
      <c r="AK238" s="15" t="str">
        <f>IFERROR(VLOOKUP(AJ238,INSTRUCTION!$D$2:$E$18,2,FALSE),"")</f>
        <v/>
      </c>
      <c r="AL238" s="15" t="str">
        <f t="shared" si="110"/>
        <v/>
      </c>
      <c r="AM238" s="15" t="str">
        <f>IFERROR(VLOOKUP($G238,TAB!$J:$BB,MATCH($AJ238,TAB!$1:$1,0)-9,FALSE),"")</f>
        <v/>
      </c>
      <c r="AN238" s="15" t="str">
        <f>IF(AM238="AB",IFERROR(VLOOKUP($G238,TAB!$J:$BB,MATCH($AJ238,TAB!$1:$1,0)-8,FALSE),""),"NA")</f>
        <v>NA</v>
      </c>
      <c r="AO238" s="15" t="str">
        <f>IFERROR(VLOOKUP($G238,TAB!$J:$BB,MATCH($AJ238,TAB!$1:$1,0)-7,FALSE),"")</f>
        <v/>
      </c>
      <c r="AP238" s="15" t="str">
        <f>IFERROR(VLOOKUP($G238,TAB!$J:$BB,MATCH($AJ238,TAB!$1:$1,0)-6,FALSE),"")</f>
        <v/>
      </c>
      <c r="AQ238" s="15" t="str">
        <f t="shared" si="111"/>
        <v/>
      </c>
      <c r="AR238" s="14" t="str">
        <f>IFERROR(VLOOKUP(AQ238,INSTRUCTION!$I$1:$J$101,2),"")</f>
        <v/>
      </c>
      <c r="AS238" s="15" t="str">
        <f t="shared" si="132"/>
        <v/>
      </c>
      <c r="AT238" s="15" t="str">
        <f>IF(C238=0,"",TAB!H238)</f>
        <v/>
      </c>
      <c r="AU238" s="15" t="str">
        <f>IFERROR(VLOOKUP(AT238,INSTRUCTION!$D$2:$E$18,2,FALSE),"")</f>
        <v/>
      </c>
      <c r="AV238" s="15" t="str">
        <f t="shared" si="112"/>
        <v/>
      </c>
      <c r="AW238" s="15" t="str">
        <f>IFERROR(VLOOKUP($G238,TAB!$J:$BB,MATCH($AT238,TAB!$1:$1,0)-9,FALSE),"")</f>
        <v/>
      </c>
      <c r="AX238" s="15" t="str">
        <f>IF(AW238="AB",IFERROR(VLOOKUP($G238,TAB!$J:$BB,MATCH($AT238,TAB!$1:$1,0)-8,FALSE),""),"NA")</f>
        <v>NA</v>
      </c>
      <c r="AY238" s="15" t="str">
        <f>IFERROR(VLOOKUP($G238,TAB!$J:$BB,MATCH($AT238,TAB!$1:$1,0)-7,FALSE),"")</f>
        <v/>
      </c>
      <c r="AZ238" s="15" t="str">
        <f>IFERROR(VLOOKUP($G238,TAB!$J:$BB,MATCH($AT238,TAB!$1:$1,0)-6,FALSE),"")</f>
        <v/>
      </c>
      <c r="BA238" s="15" t="str">
        <f t="shared" si="113"/>
        <v/>
      </c>
      <c r="BB238" s="14" t="str">
        <f>IFERROR(VLOOKUP(BA238,INSTRUCTION!$I$1:$J$101,2),"")</f>
        <v/>
      </c>
      <c r="BC238" s="15" t="str">
        <f t="shared" si="133"/>
        <v/>
      </c>
      <c r="BD238" s="15" t="str">
        <f>IF(C238=0,"",TAB!I238)</f>
        <v/>
      </c>
      <c r="BE238" s="15" t="str">
        <f>IFERROR(VLOOKUP(BD238,INSTRUCTION!$D$2:$E$18,2,FALSE),"")</f>
        <v/>
      </c>
      <c r="BF238" s="15" t="str">
        <f t="shared" si="114"/>
        <v/>
      </c>
      <c r="BG238" s="15" t="str">
        <f>IFERROR(VLOOKUP($G238,TAB!$J:$BB,MATCH($BD238,TAB!$1:$1,0)-9,FALSE),"")</f>
        <v/>
      </c>
      <c r="BH238" s="15" t="str">
        <f>IF(BG238="AB",IFERROR(VLOOKUP($G238,TAB!$J:$BB,MATCH($BD238,TAB!$1:$1,0)-8,FALSE),""),"NA")</f>
        <v>NA</v>
      </c>
      <c r="BI238" s="15" t="str">
        <f>IFERROR(VLOOKUP($G238,TAB!$J:$BB,MATCH($BD238,TAB!$1:$1,0)-7,FALSE),"")</f>
        <v/>
      </c>
      <c r="BJ238" s="15" t="str">
        <f>IFERROR(VLOOKUP($G238,TAB!$J:$BB,MATCH($BD238,TAB!$1:$1,0)-6,FALSE),"")</f>
        <v/>
      </c>
      <c r="BK238" s="15" t="str">
        <f t="shared" si="115"/>
        <v/>
      </c>
      <c r="BL238" s="14" t="str">
        <f>IFERROR(VLOOKUP(BK238,INSTRUCTION!$I$1:$J$101,2),"")</f>
        <v/>
      </c>
      <c r="BM238" s="15" t="str">
        <f t="shared" si="134"/>
        <v/>
      </c>
      <c r="BN238" s="15" t="str">
        <f t="shared" si="116"/>
        <v/>
      </c>
      <c r="BO238" s="15" t="str">
        <f>IFERROR(SUMPRODUCT(LARGE((J238,S238,AC238,AM238,AW238,BG238),{1,2,3,4,5})),"")</f>
        <v/>
      </c>
      <c r="BP238" s="15" t="str">
        <f>IFERROR(SUMPRODUCT(LARGE((K238,U238,AE238,AO238,AY238,BI238),{1,2,3,4,5})),"")</f>
        <v/>
      </c>
      <c r="BQ238" s="15" t="str">
        <f>IF(BP238=0,"N.A.",IFERROR(SUMPRODUCT(LARGE((N238,W238,AG238,AQ238,BA238,BK238),{1,2,3,4,5})),""))</f>
        <v/>
      </c>
      <c r="BR238" s="15" t="str">
        <f t="shared" si="117"/>
        <v/>
      </c>
      <c r="BS238" s="15" t="str">
        <f t="shared" si="118"/>
        <v/>
      </c>
      <c r="BT238" s="15" t="str">
        <f t="shared" si="119"/>
        <v>N.A.</v>
      </c>
      <c r="BU238" s="15" t="str">
        <f t="shared" si="120"/>
        <v>N.A.</v>
      </c>
      <c r="BV238" s="15" t="str">
        <f t="shared" si="121"/>
        <v>N.A.</v>
      </c>
      <c r="BW238" s="34" t="str">
        <f t="shared" si="122"/>
        <v>N.A.</v>
      </c>
      <c r="BX238" s="15" t="str">
        <f t="shared" si="123"/>
        <v>N.A.</v>
      </c>
      <c r="BY238" s="15" t="str">
        <f t="shared" si="124"/>
        <v>N.A.</v>
      </c>
      <c r="BZ238" s="15" t="str">
        <f t="shared" si="127"/>
        <v>FAILED</v>
      </c>
      <c r="CA238" s="20" t="str">
        <f t="shared" si="125"/>
        <v/>
      </c>
      <c r="CB238" s="16">
        <f t="shared" si="126"/>
        <v>0</v>
      </c>
    </row>
    <row r="239" spans="1:80" x14ac:dyDescent="0.3">
      <c r="A239" s="49">
        <v>237</v>
      </c>
      <c r="B239" s="15">
        <f>TAB!A239</f>
        <v>0</v>
      </c>
      <c r="C239" s="15">
        <f>TAB!B239</f>
        <v>0</v>
      </c>
      <c r="D239" s="14" t="str">
        <f>IF(C239=0,"",TAB!C239)</f>
        <v/>
      </c>
      <c r="E239" s="14" t="str">
        <f>IF(C239=0,"",TAB!D239)</f>
        <v/>
      </c>
      <c r="F239" s="36" t="str">
        <f>IF(C239=0,"",TAB!E239)</f>
        <v/>
      </c>
      <c r="G239" s="14" t="str">
        <f>IF(C239=0,"",TAB!J239)</f>
        <v/>
      </c>
      <c r="H239" s="15" t="str">
        <f t="shared" si="103"/>
        <v/>
      </c>
      <c r="I239" s="15" t="str">
        <f t="shared" si="128"/>
        <v/>
      </c>
      <c r="J239" s="15" t="str">
        <f>IFERROR(VLOOKUP($G239,TAB!$J:$BB,2,FALSE),"")</f>
        <v/>
      </c>
      <c r="K239" s="15" t="str">
        <f>IF(J239="AB",IFERROR(VLOOKUP($G239,TAB!$J:$BB,3,FALSE),""),"NA")</f>
        <v>NA</v>
      </c>
      <c r="L239" s="15" t="str">
        <f>IFERROR(VLOOKUP($G239,TAB!$J:$BB,4,FALSE),"")</f>
        <v/>
      </c>
      <c r="M239" s="15" t="str">
        <f>IFERROR(VLOOKUP($G239,TAB!$J:$BB,5,FALSE),"")</f>
        <v/>
      </c>
      <c r="N239" s="15" t="str">
        <f t="shared" si="104"/>
        <v/>
      </c>
      <c r="O239" s="14" t="str">
        <f>IFERROR(VLOOKUP(N239,INSTRUCTION!$I$1:$J$101,2),"")</f>
        <v/>
      </c>
      <c r="P239" s="15" t="str">
        <f t="shared" si="129"/>
        <v/>
      </c>
      <c r="Q239" s="15" t="str">
        <f t="shared" si="105"/>
        <v/>
      </c>
      <c r="R239" s="15" t="str">
        <f t="shared" si="106"/>
        <v/>
      </c>
      <c r="S239" s="15" t="str">
        <f>IFERROR(VLOOKUP($G239,TAB!$J:$BB,6,FALSE),"")</f>
        <v/>
      </c>
      <c r="T239" s="15" t="str">
        <f>IF(S239="AB",IFERROR(VLOOKUP($G239,TAB!$J:$BB,7,FALSE),""),"NA")</f>
        <v>NA</v>
      </c>
      <c r="U239" s="15" t="str">
        <f>IFERROR(VLOOKUP($G239,TAB!$J:$BB,8,FALSE),"")</f>
        <v/>
      </c>
      <c r="V239" s="15" t="str">
        <f>IFERROR(VLOOKUP($G239,TAB!$J:$BB,9,FALSE),"")</f>
        <v/>
      </c>
      <c r="W239" s="15" t="str">
        <f t="shared" si="107"/>
        <v/>
      </c>
      <c r="X239" s="14" t="str">
        <f>IFERROR(VLOOKUP(W239,INSTRUCTION!$I$1:$J$101,2),"")</f>
        <v/>
      </c>
      <c r="Y239" s="15" t="str">
        <f t="shared" si="130"/>
        <v/>
      </c>
      <c r="Z239" s="14" t="str">
        <f>IF(C239=0,"",TAB!F239)</f>
        <v/>
      </c>
      <c r="AA239" s="15" t="str">
        <f>IFERROR(VLOOKUP(Z239,INSTRUCTION!$D$2:$E$18,2,FALSE),"")</f>
        <v/>
      </c>
      <c r="AB239" s="15" t="str">
        <f t="shared" si="108"/>
        <v/>
      </c>
      <c r="AC239" s="15" t="str">
        <f>IFERROR(VLOOKUP($G239,TAB!$J:$BB,MATCH($Z239,TAB!$1:$1,0)-9,FALSE),"")</f>
        <v/>
      </c>
      <c r="AD239" s="15" t="str">
        <f>IF(AC239="AB",IFERROR(VLOOKUP($G239,TAB!$J:$BB,MATCH($Z239,TAB!$1:$1,0)-8,FALSE),""),"NA")</f>
        <v>NA</v>
      </c>
      <c r="AE239" s="15" t="str">
        <f>IFERROR(VLOOKUP($G239,TAB!$J:$BB,MATCH($Z239,TAB!$1:$1,0)-7,FALSE),"")</f>
        <v/>
      </c>
      <c r="AF239" s="15" t="str">
        <f>IFERROR(VLOOKUP($G239,TAB!$J:$BB,MATCH($Z239,TAB!$1:$1,0)-6,FALSE),"")</f>
        <v/>
      </c>
      <c r="AG239" s="15" t="str">
        <f t="shared" si="109"/>
        <v/>
      </c>
      <c r="AH239" s="14" t="str">
        <f>IFERROR(VLOOKUP(AG239,INSTRUCTION!$I$1:$J$101,2),"")</f>
        <v/>
      </c>
      <c r="AI239" s="15" t="str">
        <f t="shared" si="131"/>
        <v/>
      </c>
      <c r="AJ239" s="15" t="str">
        <f>IF(C239=0,"",TAB!G239)</f>
        <v/>
      </c>
      <c r="AK239" s="15" t="str">
        <f>IFERROR(VLOOKUP(AJ239,INSTRUCTION!$D$2:$E$18,2,FALSE),"")</f>
        <v/>
      </c>
      <c r="AL239" s="15" t="str">
        <f t="shared" si="110"/>
        <v/>
      </c>
      <c r="AM239" s="15" t="str">
        <f>IFERROR(VLOOKUP($G239,TAB!$J:$BB,MATCH($AJ239,TAB!$1:$1,0)-9,FALSE),"")</f>
        <v/>
      </c>
      <c r="AN239" s="15" t="str">
        <f>IF(AM239="AB",IFERROR(VLOOKUP($G239,TAB!$J:$BB,MATCH($AJ239,TAB!$1:$1,0)-8,FALSE),""),"NA")</f>
        <v>NA</v>
      </c>
      <c r="AO239" s="15" t="str">
        <f>IFERROR(VLOOKUP($G239,TAB!$J:$BB,MATCH($AJ239,TAB!$1:$1,0)-7,FALSE),"")</f>
        <v/>
      </c>
      <c r="AP239" s="15" t="str">
        <f>IFERROR(VLOOKUP($G239,TAB!$J:$BB,MATCH($AJ239,TAB!$1:$1,0)-6,FALSE),"")</f>
        <v/>
      </c>
      <c r="AQ239" s="15" t="str">
        <f t="shared" si="111"/>
        <v/>
      </c>
      <c r="AR239" s="14" t="str">
        <f>IFERROR(VLOOKUP(AQ239,INSTRUCTION!$I$1:$J$101,2),"")</f>
        <v/>
      </c>
      <c r="AS239" s="15" t="str">
        <f t="shared" si="132"/>
        <v/>
      </c>
      <c r="AT239" s="15" t="str">
        <f>IF(C239=0,"",TAB!H239)</f>
        <v/>
      </c>
      <c r="AU239" s="15" t="str">
        <f>IFERROR(VLOOKUP(AT239,INSTRUCTION!$D$2:$E$18,2,FALSE),"")</f>
        <v/>
      </c>
      <c r="AV239" s="15" t="str">
        <f t="shared" si="112"/>
        <v/>
      </c>
      <c r="AW239" s="15" t="str">
        <f>IFERROR(VLOOKUP($G239,TAB!$J:$BB,MATCH($AT239,TAB!$1:$1,0)-9,FALSE),"")</f>
        <v/>
      </c>
      <c r="AX239" s="15" t="str">
        <f>IF(AW239="AB",IFERROR(VLOOKUP($G239,TAB!$J:$BB,MATCH($AT239,TAB!$1:$1,0)-8,FALSE),""),"NA")</f>
        <v>NA</v>
      </c>
      <c r="AY239" s="15" t="str">
        <f>IFERROR(VLOOKUP($G239,TAB!$J:$BB,MATCH($AT239,TAB!$1:$1,0)-7,FALSE),"")</f>
        <v/>
      </c>
      <c r="AZ239" s="15" t="str">
        <f>IFERROR(VLOOKUP($G239,TAB!$J:$BB,MATCH($AT239,TAB!$1:$1,0)-6,FALSE),"")</f>
        <v/>
      </c>
      <c r="BA239" s="15" t="str">
        <f t="shared" si="113"/>
        <v/>
      </c>
      <c r="BB239" s="14" t="str">
        <f>IFERROR(VLOOKUP(BA239,INSTRUCTION!$I$1:$J$101,2),"")</f>
        <v/>
      </c>
      <c r="BC239" s="15" t="str">
        <f t="shared" si="133"/>
        <v/>
      </c>
      <c r="BD239" s="15" t="str">
        <f>IF(C239=0,"",TAB!I239)</f>
        <v/>
      </c>
      <c r="BE239" s="15" t="str">
        <f>IFERROR(VLOOKUP(BD239,INSTRUCTION!$D$2:$E$18,2,FALSE),"")</f>
        <v/>
      </c>
      <c r="BF239" s="15" t="str">
        <f t="shared" si="114"/>
        <v/>
      </c>
      <c r="BG239" s="15" t="str">
        <f>IFERROR(VLOOKUP($G239,TAB!$J:$BB,MATCH($BD239,TAB!$1:$1,0)-9,FALSE),"")</f>
        <v/>
      </c>
      <c r="BH239" s="15" t="str">
        <f>IF(BG239="AB",IFERROR(VLOOKUP($G239,TAB!$J:$BB,MATCH($BD239,TAB!$1:$1,0)-8,FALSE),""),"NA")</f>
        <v>NA</v>
      </c>
      <c r="BI239" s="15" t="str">
        <f>IFERROR(VLOOKUP($G239,TAB!$J:$BB,MATCH($BD239,TAB!$1:$1,0)-7,FALSE),"")</f>
        <v/>
      </c>
      <c r="BJ239" s="15" t="str">
        <f>IFERROR(VLOOKUP($G239,TAB!$J:$BB,MATCH($BD239,TAB!$1:$1,0)-6,FALSE),"")</f>
        <v/>
      </c>
      <c r="BK239" s="15" t="str">
        <f t="shared" si="115"/>
        <v/>
      </c>
      <c r="BL239" s="14" t="str">
        <f>IFERROR(VLOOKUP(BK239,INSTRUCTION!$I$1:$J$101,2),"")</f>
        <v/>
      </c>
      <c r="BM239" s="15" t="str">
        <f t="shared" si="134"/>
        <v/>
      </c>
      <c r="BN239" s="15" t="str">
        <f t="shared" si="116"/>
        <v/>
      </c>
      <c r="BO239" s="15" t="str">
        <f>IFERROR(SUMPRODUCT(LARGE((J239,S239,AC239,AM239,AW239,BG239),{1,2,3,4,5})),"")</f>
        <v/>
      </c>
      <c r="BP239" s="15" t="str">
        <f>IFERROR(SUMPRODUCT(LARGE((K239,U239,AE239,AO239,AY239,BI239),{1,2,3,4,5})),"")</f>
        <v/>
      </c>
      <c r="BQ239" s="15" t="str">
        <f>IF(BP239=0,"N.A.",IFERROR(SUMPRODUCT(LARGE((N239,W239,AG239,AQ239,BA239,BK239),{1,2,3,4,5})),""))</f>
        <v/>
      </c>
      <c r="BR239" s="15" t="str">
        <f t="shared" si="117"/>
        <v/>
      </c>
      <c r="BS239" s="15" t="str">
        <f t="shared" si="118"/>
        <v/>
      </c>
      <c r="BT239" s="15" t="str">
        <f t="shared" si="119"/>
        <v>N.A.</v>
      </c>
      <c r="BU239" s="15" t="str">
        <f t="shared" si="120"/>
        <v>N.A.</v>
      </c>
      <c r="BV239" s="15" t="str">
        <f t="shared" si="121"/>
        <v>N.A.</v>
      </c>
      <c r="BW239" s="34" t="str">
        <f t="shared" si="122"/>
        <v>N.A.</v>
      </c>
      <c r="BX239" s="15" t="str">
        <f t="shared" si="123"/>
        <v>N.A.</v>
      </c>
      <c r="BY239" s="15" t="str">
        <f t="shared" si="124"/>
        <v>N.A.</v>
      </c>
      <c r="BZ239" s="15" t="str">
        <f t="shared" si="127"/>
        <v>FAILED</v>
      </c>
      <c r="CA239" s="20" t="str">
        <f t="shared" si="125"/>
        <v/>
      </c>
      <c r="CB239" s="16">
        <f t="shared" si="126"/>
        <v>0</v>
      </c>
    </row>
    <row r="240" spans="1:80" x14ac:dyDescent="0.3">
      <c r="A240" s="49">
        <v>238</v>
      </c>
      <c r="B240" s="15">
        <f>TAB!A240</f>
        <v>0</v>
      </c>
      <c r="C240" s="15">
        <f>TAB!B240</f>
        <v>0</v>
      </c>
      <c r="D240" s="14" t="str">
        <f>IF(C240=0,"",TAB!C240)</f>
        <v/>
      </c>
      <c r="E240" s="14" t="str">
        <f>IF(C240=0,"",TAB!D240)</f>
        <v/>
      </c>
      <c r="F240" s="36" t="str">
        <f>IF(C240=0,"",TAB!E240)</f>
        <v/>
      </c>
      <c r="G240" s="14" t="str">
        <f>IF(C240=0,"",TAB!J240)</f>
        <v/>
      </c>
      <c r="H240" s="15" t="str">
        <f t="shared" si="103"/>
        <v/>
      </c>
      <c r="I240" s="15" t="str">
        <f t="shared" si="128"/>
        <v/>
      </c>
      <c r="J240" s="15" t="str">
        <f>IFERROR(VLOOKUP($G240,TAB!$J:$BB,2,FALSE),"")</f>
        <v/>
      </c>
      <c r="K240" s="15" t="str">
        <f>IF(J240="AB",IFERROR(VLOOKUP($G240,TAB!$J:$BB,3,FALSE),""),"NA")</f>
        <v>NA</v>
      </c>
      <c r="L240" s="15" t="str">
        <f>IFERROR(VLOOKUP($G240,TAB!$J:$BB,4,FALSE),"")</f>
        <v/>
      </c>
      <c r="M240" s="15" t="str">
        <f>IFERROR(VLOOKUP($G240,TAB!$J:$BB,5,FALSE),"")</f>
        <v/>
      </c>
      <c r="N240" s="15" t="str">
        <f t="shared" si="104"/>
        <v/>
      </c>
      <c r="O240" s="14" t="str">
        <f>IFERROR(VLOOKUP(N240,INSTRUCTION!$I$1:$J$101,2),"")</f>
        <v/>
      </c>
      <c r="P240" s="15" t="str">
        <f t="shared" si="129"/>
        <v/>
      </c>
      <c r="Q240" s="15" t="str">
        <f t="shared" si="105"/>
        <v/>
      </c>
      <c r="R240" s="15" t="str">
        <f t="shared" si="106"/>
        <v/>
      </c>
      <c r="S240" s="15" t="str">
        <f>IFERROR(VLOOKUP($G240,TAB!$J:$BB,6,FALSE),"")</f>
        <v/>
      </c>
      <c r="T240" s="15" t="str">
        <f>IF(S240="AB",IFERROR(VLOOKUP($G240,TAB!$J:$BB,7,FALSE),""),"NA")</f>
        <v>NA</v>
      </c>
      <c r="U240" s="15" t="str">
        <f>IFERROR(VLOOKUP($G240,TAB!$J:$BB,8,FALSE),"")</f>
        <v/>
      </c>
      <c r="V240" s="15" t="str">
        <f>IFERROR(VLOOKUP($G240,TAB!$J:$BB,9,FALSE),"")</f>
        <v/>
      </c>
      <c r="W240" s="15" t="str">
        <f t="shared" si="107"/>
        <v/>
      </c>
      <c r="X240" s="14" t="str">
        <f>IFERROR(VLOOKUP(W240,INSTRUCTION!$I$1:$J$101,2),"")</f>
        <v/>
      </c>
      <c r="Y240" s="15" t="str">
        <f t="shared" si="130"/>
        <v/>
      </c>
      <c r="Z240" s="14" t="str">
        <f>IF(C240=0,"",TAB!F240)</f>
        <v/>
      </c>
      <c r="AA240" s="15" t="str">
        <f>IFERROR(VLOOKUP(Z240,INSTRUCTION!$D$2:$E$18,2,FALSE),"")</f>
        <v/>
      </c>
      <c r="AB240" s="15" t="str">
        <f t="shared" si="108"/>
        <v/>
      </c>
      <c r="AC240" s="15" t="str">
        <f>IFERROR(VLOOKUP($G240,TAB!$J:$BB,MATCH($Z240,TAB!$1:$1,0)-9,FALSE),"")</f>
        <v/>
      </c>
      <c r="AD240" s="15" t="str">
        <f>IF(AC240="AB",IFERROR(VLOOKUP($G240,TAB!$J:$BB,MATCH($Z240,TAB!$1:$1,0)-8,FALSE),""),"NA")</f>
        <v>NA</v>
      </c>
      <c r="AE240" s="15" t="str">
        <f>IFERROR(VLOOKUP($G240,TAB!$J:$BB,MATCH($Z240,TAB!$1:$1,0)-7,FALSE),"")</f>
        <v/>
      </c>
      <c r="AF240" s="15" t="str">
        <f>IFERROR(VLOOKUP($G240,TAB!$J:$BB,MATCH($Z240,TAB!$1:$1,0)-6,FALSE),"")</f>
        <v/>
      </c>
      <c r="AG240" s="15" t="str">
        <f t="shared" si="109"/>
        <v/>
      </c>
      <c r="AH240" s="14" t="str">
        <f>IFERROR(VLOOKUP(AG240,INSTRUCTION!$I$1:$J$101,2),"")</f>
        <v/>
      </c>
      <c r="AI240" s="15" t="str">
        <f t="shared" si="131"/>
        <v/>
      </c>
      <c r="AJ240" s="15" t="str">
        <f>IF(C240=0,"",TAB!G240)</f>
        <v/>
      </c>
      <c r="AK240" s="15" t="str">
        <f>IFERROR(VLOOKUP(AJ240,INSTRUCTION!$D$2:$E$18,2,FALSE),"")</f>
        <v/>
      </c>
      <c r="AL240" s="15" t="str">
        <f t="shared" si="110"/>
        <v/>
      </c>
      <c r="AM240" s="15" t="str">
        <f>IFERROR(VLOOKUP($G240,TAB!$J:$BB,MATCH($AJ240,TAB!$1:$1,0)-9,FALSE),"")</f>
        <v/>
      </c>
      <c r="AN240" s="15" t="str">
        <f>IF(AM240="AB",IFERROR(VLOOKUP($G240,TAB!$J:$BB,MATCH($AJ240,TAB!$1:$1,0)-8,FALSE),""),"NA")</f>
        <v>NA</v>
      </c>
      <c r="AO240" s="15" t="str">
        <f>IFERROR(VLOOKUP($G240,TAB!$J:$BB,MATCH($AJ240,TAB!$1:$1,0)-7,FALSE),"")</f>
        <v/>
      </c>
      <c r="AP240" s="15" t="str">
        <f>IFERROR(VLOOKUP($G240,TAB!$J:$BB,MATCH($AJ240,TAB!$1:$1,0)-6,FALSE),"")</f>
        <v/>
      </c>
      <c r="AQ240" s="15" t="str">
        <f t="shared" si="111"/>
        <v/>
      </c>
      <c r="AR240" s="14" t="str">
        <f>IFERROR(VLOOKUP(AQ240,INSTRUCTION!$I$1:$J$101,2),"")</f>
        <v/>
      </c>
      <c r="AS240" s="15" t="str">
        <f t="shared" si="132"/>
        <v/>
      </c>
      <c r="AT240" s="15" t="str">
        <f>IF(C240=0,"",TAB!H240)</f>
        <v/>
      </c>
      <c r="AU240" s="15" t="str">
        <f>IFERROR(VLOOKUP(AT240,INSTRUCTION!$D$2:$E$18,2,FALSE),"")</f>
        <v/>
      </c>
      <c r="AV240" s="15" t="str">
        <f t="shared" si="112"/>
        <v/>
      </c>
      <c r="AW240" s="15" t="str">
        <f>IFERROR(VLOOKUP($G240,TAB!$J:$BB,MATCH($AT240,TAB!$1:$1,0)-9,FALSE),"")</f>
        <v/>
      </c>
      <c r="AX240" s="15" t="str">
        <f>IF(AW240="AB",IFERROR(VLOOKUP($G240,TAB!$J:$BB,MATCH($AT240,TAB!$1:$1,0)-8,FALSE),""),"NA")</f>
        <v>NA</v>
      </c>
      <c r="AY240" s="15" t="str">
        <f>IFERROR(VLOOKUP($G240,TAB!$J:$BB,MATCH($AT240,TAB!$1:$1,0)-7,FALSE),"")</f>
        <v/>
      </c>
      <c r="AZ240" s="15" t="str">
        <f>IFERROR(VLOOKUP($G240,TAB!$J:$BB,MATCH($AT240,TAB!$1:$1,0)-6,FALSE),"")</f>
        <v/>
      </c>
      <c r="BA240" s="15" t="str">
        <f t="shared" si="113"/>
        <v/>
      </c>
      <c r="BB240" s="14" t="str">
        <f>IFERROR(VLOOKUP(BA240,INSTRUCTION!$I$1:$J$101,2),"")</f>
        <v/>
      </c>
      <c r="BC240" s="15" t="str">
        <f t="shared" si="133"/>
        <v/>
      </c>
      <c r="BD240" s="15" t="str">
        <f>IF(C240=0,"",TAB!I240)</f>
        <v/>
      </c>
      <c r="BE240" s="15" t="str">
        <f>IFERROR(VLOOKUP(BD240,INSTRUCTION!$D$2:$E$18,2,FALSE),"")</f>
        <v/>
      </c>
      <c r="BF240" s="15" t="str">
        <f t="shared" si="114"/>
        <v/>
      </c>
      <c r="BG240" s="15" t="str">
        <f>IFERROR(VLOOKUP($G240,TAB!$J:$BB,MATCH($BD240,TAB!$1:$1,0)-9,FALSE),"")</f>
        <v/>
      </c>
      <c r="BH240" s="15" t="str">
        <f>IF(BG240="AB",IFERROR(VLOOKUP($G240,TAB!$J:$BB,MATCH($BD240,TAB!$1:$1,0)-8,FALSE),""),"NA")</f>
        <v>NA</v>
      </c>
      <c r="BI240" s="15" t="str">
        <f>IFERROR(VLOOKUP($G240,TAB!$J:$BB,MATCH($BD240,TAB!$1:$1,0)-7,FALSE),"")</f>
        <v/>
      </c>
      <c r="BJ240" s="15" t="str">
        <f>IFERROR(VLOOKUP($G240,TAB!$J:$BB,MATCH($BD240,TAB!$1:$1,0)-6,FALSE),"")</f>
        <v/>
      </c>
      <c r="BK240" s="15" t="str">
        <f t="shared" si="115"/>
        <v/>
      </c>
      <c r="BL240" s="14" t="str">
        <f>IFERROR(VLOOKUP(BK240,INSTRUCTION!$I$1:$J$101,2),"")</f>
        <v/>
      </c>
      <c r="BM240" s="15" t="str">
        <f t="shared" si="134"/>
        <v/>
      </c>
      <c r="BN240" s="15" t="str">
        <f t="shared" si="116"/>
        <v/>
      </c>
      <c r="BO240" s="15" t="str">
        <f>IFERROR(SUMPRODUCT(LARGE((J240,S240,AC240,AM240,AW240,BG240),{1,2,3,4,5})),"")</f>
        <v/>
      </c>
      <c r="BP240" s="15" t="str">
        <f>IFERROR(SUMPRODUCT(LARGE((K240,U240,AE240,AO240,AY240,BI240),{1,2,3,4,5})),"")</f>
        <v/>
      </c>
      <c r="BQ240" s="15" t="str">
        <f>IF(BP240=0,"N.A.",IFERROR(SUMPRODUCT(LARGE((N240,W240,AG240,AQ240,BA240,BK240),{1,2,3,4,5})),""))</f>
        <v/>
      </c>
      <c r="BR240" s="15" t="str">
        <f t="shared" si="117"/>
        <v/>
      </c>
      <c r="BS240" s="15" t="str">
        <f t="shared" si="118"/>
        <v/>
      </c>
      <c r="BT240" s="15" t="str">
        <f t="shared" si="119"/>
        <v>N.A.</v>
      </c>
      <c r="BU240" s="15" t="str">
        <f t="shared" si="120"/>
        <v>N.A.</v>
      </c>
      <c r="BV240" s="15" t="str">
        <f t="shared" si="121"/>
        <v>N.A.</v>
      </c>
      <c r="BW240" s="34" t="str">
        <f t="shared" si="122"/>
        <v>N.A.</v>
      </c>
      <c r="BX240" s="15" t="str">
        <f t="shared" si="123"/>
        <v>N.A.</v>
      </c>
      <c r="BY240" s="15" t="str">
        <f t="shared" si="124"/>
        <v>N.A.</v>
      </c>
      <c r="BZ240" s="15" t="str">
        <f t="shared" si="127"/>
        <v>FAILED</v>
      </c>
      <c r="CA240" s="20" t="str">
        <f t="shared" si="125"/>
        <v/>
      </c>
      <c r="CB240" s="16">
        <f t="shared" si="126"/>
        <v>0</v>
      </c>
    </row>
    <row r="241" spans="1:80" x14ac:dyDescent="0.3">
      <c r="A241" s="49">
        <v>239</v>
      </c>
      <c r="B241" s="15">
        <f>TAB!A241</f>
        <v>0</v>
      </c>
      <c r="C241" s="15">
        <f>TAB!B241</f>
        <v>0</v>
      </c>
      <c r="D241" s="14" t="str">
        <f>IF(C241=0,"",TAB!C241)</f>
        <v/>
      </c>
      <c r="E241" s="14" t="str">
        <f>IF(C241=0,"",TAB!D241)</f>
        <v/>
      </c>
      <c r="F241" s="36" t="str">
        <f>IF(C241=0,"",TAB!E241)</f>
        <v/>
      </c>
      <c r="G241" s="14" t="str">
        <f>IF(C241=0,"",TAB!J241)</f>
        <v/>
      </c>
      <c r="H241" s="15" t="str">
        <f t="shared" si="103"/>
        <v/>
      </c>
      <c r="I241" s="15" t="str">
        <f t="shared" si="128"/>
        <v/>
      </c>
      <c r="J241" s="15" t="str">
        <f>IFERROR(VLOOKUP($G241,TAB!$J:$BB,2,FALSE),"")</f>
        <v/>
      </c>
      <c r="K241" s="15" t="str">
        <f>IF(J241="AB",IFERROR(VLOOKUP($G241,TAB!$J:$BB,3,FALSE),""),"NA")</f>
        <v>NA</v>
      </c>
      <c r="L241" s="15" t="str">
        <f>IFERROR(VLOOKUP($G241,TAB!$J:$BB,4,FALSE),"")</f>
        <v/>
      </c>
      <c r="M241" s="15" t="str">
        <f>IFERROR(VLOOKUP($G241,TAB!$J:$BB,5,FALSE),"")</f>
        <v/>
      </c>
      <c r="N241" s="15" t="str">
        <f t="shared" si="104"/>
        <v/>
      </c>
      <c r="O241" s="14" t="str">
        <f>IFERROR(VLOOKUP(N241,INSTRUCTION!$I$1:$J$101,2),"")</f>
        <v/>
      </c>
      <c r="P241" s="15" t="str">
        <f t="shared" si="129"/>
        <v/>
      </c>
      <c r="Q241" s="15" t="str">
        <f t="shared" si="105"/>
        <v/>
      </c>
      <c r="R241" s="15" t="str">
        <f t="shared" si="106"/>
        <v/>
      </c>
      <c r="S241" s="15" t="str">
        <f>IFERROR(VLOOKUP($G241,TAB!$J:$BB,6,FALSE),"")</f>
        <v/>
      </c>
      <c r="T241" s="15" t="str">
        <f>IF(S241="AB",IFERROR(VLOOKUP($G241,TAB!$J:$BB,7,FALSE),""),"NA")</f>
        <v>NA</v>
      </c>
      <c r="U241" s="15" t="str">
        <f>IFERROR(VLOOKUP($G241,TAB!$J:$BB,8,FALSE),"")</f>
        <v/>
      </c>
      <c r="V241" s="15" t="str">
        <f>IFERROR(VLOOKUP($G241,TAB!$J:$BB,9,FALSE),"")</f>
        <v/>
      </c>
      <c r="W241" s="15" t="str">
        <f t="shared" si="107"/>
        <v/>
      </c>
      <c r="X241" s="14" t="str">
        <f>IFERROR(VLOOKUP(W241,INSTRUCTION!$I$1:$J$101,2),"")</f>
        <v/>
      </c>
      <c r="Y241" s="15" t="str">
        <f t="shared" si="130"/>
        <v/>
      </c>
      <c r="Z241" s="14" t="str">
        <f>IF(C241=0,"",TAB!F241)</f>
        <v/>
      </c>
      <c r="AA241" s="15" t="str">
        <f>IFERROR(VLOOKUP(Z241,INSTRUCTION!$D$2:$E$18,2,FALSE),"")</f>
        <v/>
      </c>
      <c r="AB241" s="15" t="str">
        <f t="shared" si="108"/>
        <v/>
      </c>
      <c r="AC241" s="15" t="str">
        <f>IFERROR(VLOOKUP($G241,TAB!$J:$BB,MATCH($Z241,TAB!$1:$1,0)-9,FALSE),"")</f>
        <v/>
      </c>
      <c r="AD241" s="15" t="str">
        <f>IF(AC241="AB",IFERROR(VLOOKUP($G241,TAB!$J:$BB,MATCH($Z241,TAB!$1:$1,0)-8,FALSE),""),"NA")</f>
        <v>NA</v>
      </c>
      <c r="AE241" s="15" t="str">
        <f>IFERROR(VLOOKUP($G241,TAB!$J:$BB,MATCH($Z241,TAB!$1:$1,0)-7,FALSE),"")</f>
        <v/>
      </c>
      <c r="AF241" s="15" t="str">
        <f>IFERROR(VLOOKUP($G241,TAB!$J:$BB,MATCH($Z241,TAB!$1:$1,0)-6,FALSE),"")</f>
        <v/>
      </c>
      <c r="AG241" s="15" t="str">
        <f t="shared" si="109"/>
        <v/>
      </c>
      <c r="AH241" s="14" t="str">
        <f>IFERROR(VLOOKUP(AG241,INSTRUCTION!$I$1:$J$101,2),"")</f>
        <v/>
      </c>
      <c r="AI241" s="15" t="str">
        <f t="shared" si="131"/>
        <v/>
      </c>
      <c r="AJ241" s="15" t="str">
        <f>IF(C241=0,"",TAB!G241)</f>
        <v/>
      </c>
      <c r="AK241" s="15" t="str">
        <f>IFERROR(VLOOKUP(AJ241,INSTRUCTION!$D$2:$E$18,2,FALSE),"")</f>
        <v/>
      </c>
      <c r="AL241" s="15" t="str">
        <f t="shared" si="110"/>
        <v/>
      </c>
      <c r="AM241" s="15" t="str">
        <f>IFERROR(VLOOKUP($G241,TAB!$J:$BB,MATCH($AJ241,TAB!$1:$1,0)-9,FALSE),"")</f>
        <v/>
      </c>
      <c r="AN241" s="15" t="str">
        <f>IF(AM241="AB",IFERROR(VLOOKUP($G241,TAB!$J:$BB,MATCH($AJ241,TAB!$1:$1,0)-8,FALSE),""),"NA")</f>
        <v>NA</v>
      </c>
      <c r="AO241" s="15" t="str">
        <f>IFERROR(VLOOKUP($G241,TAB!$J:$BB,MATCH($AJ241,TAB!$1:$1,0)-7,FALSE),"")</f>
        <v/>
      </c>
      <c r="AP241" s="15" t="str">
        <f>IFERROR(VLOOKUP($G241,TAB!$J:$BB,MATCH($AJ241,TAB!$1:$1,0)-6,FALSE),"")</f>
        <v/>
      </c>
      <c r="AQ241" s="15" t="str">
        <f t="shared" si="111"/>
        <v/>
      </c>
      <c r="AR241" s="14" t="str">
        <f>IFERROR(VLOOKUP(AQ241,INSTRUCTION!$I$1:$J$101,2),"")</f>
        <v/>
      </c>
      <c r="AS241" s="15" t="str">
        <f t="shared" si="132"/>
        <v/>
      </c>
      <c r="AT241" s="15" t="str">
        <f>IF(C241=0,"",TAB!H241)</f>
        <v/>
      </c>
      <c r="AU241" s="15" t="str">
        <f>IFERROR(VLOOKUP(AT241,INSTRUCTION!$D$2:$E$18,2,FALSE),"")</f>
        <v/>
      </c>
      <c r="AV241" s="15" t="str">
        <f t="shared" si="112"/>
        <v/>
      </c>
      <c r="AW241" s="15" t="str">
        <f>IFERROR(VLOOKUP($G241,TAB!$J:$BB,MATCH($AT241,TAB!$1:$1,0)-9,FALSE),"")</f>
        <v/>
      </c>
      <c r="AX241" s="15" t="str">
        <f>IF(AW241="AB",IFERROR(VLOOKUP($G241,TAB!$J:$BB,MATCH($AT241,TAB!$1:$1,0)-8,FALSE),""),"NA")</f>
        <v>NA</v>
      </c>
      <c r="AY241" s="15" t="str">
        <f>IFERROR(VLOOKUP($G241,TAB!$J:$BB,MATCH($AT241,TAB!$1:$1,0)-7,FALSE),"")</f>
        <v/>
      </c>
      <c r="AZ241" s="15" t="str">
        <f>IFERROR(VLOOKUP($G241,TAB!$J:$BB,MATCH($AT241,TAB!$1:$1,0)-6,FALSE),"")</f>
        <v/>
      </c>
      <c r="BA241" s="15" t="str">
        <f t="shared" si="113"/>
        <v/>
      </c>
      <c r="BB241" s="14" t="str">
        <f>IFERROR(VLOOKUP(BA241,INSTRUCTION!$I$1:$J$101,2),"")</f>
        <v/>
      </c>
      <c r="BC241" s="15" t="str">
        <f t="shared" si="133"/>
        <v/>
      </c>
      <c r="BD241" s="15" t="str">
        <f>IF(C241=0,"",TAB!I241)</f>
        <v/>
      </c>
      <c r="BE241" s="15" t="str">
        <f>IFERROR(VLOOKUP(BD241,INSTRUCTION!$D$2:$E$18,2,FALSE),"")</f>
        <v/>
      </c>
      <c r="BF241" s="15" t="str">
        <f t="shared" si="114"/>
        <v/>
      </c>
      <c r="BG241" s="15" t="str">
        <f>IFERROR(VLOOKUP($G241,TAB!$J:$BB,MATCH($BD241,TAB!$1:$1,0)-9,FALSE),"")</f>
        <v/>
      </c>
      <c r="BH241" s="15" t="str">
        <f>IF(BG241="AB",IFERROR(VLOOKUP($G241,TAB!$J:$BB,MATCH($BD241,TAB!$1:$1,0)-8,FALSE),""),"NA")</f>
        <v>NA</v>
      </c>
      <c r="BI241" s="15" t="str">
        <f>IFERROR(VLOOKUP($G241,TAB!$J:$BB,MATCH($BD241,TAB!$1:$1,0)-7,FALSE),"")</f>
        <v/>
      </c>
      <c r="BJ241" s="15" t="str">
        <f>IFERROR(VLOOKUP($G241,TAB!$J:$BB,MATCH($BD241,TAB!$1:$1,0)-6,FALSE),"")</f>
        <v/>
      </c>
      <c r="BK241" s="15" t="str">
        <f t="shared" si="115"/>
        <v/>
      </c>
      <c r="BL241" s="14" t="str">
        <f>IFERROR(VLOOKUP(BK241,INSTRUCTION!$I$1:$J$101,2),"")</f>
        <v/>
      </c>
      <c r="BM241" s="15" t="str">
        <f t="shared" si="134"/>
        <v/>
      </c>
      <c r="BN241" s="15" t="str">
        <f t="shared" si="116"/>
        <v/>
      </c>
      <c r="BO241" s="15" t="str">
        <f>IFERROR(SUMPRODUCT(LARGE((J241,S241,AC241,AM241,AW241,BG241),{1,2,3,4,5})),"")</f>
        <v/>
      </c>
      <c r="BP241" s="15" t="str">
        <f>IFERROR(SUMPRODUCT(LARGE((K241,U241,AE241,AO241,AY241,BI241),{1,2,3,4,5})),"")</f>
        <v/>
      </c>
      <c r="BQ241" s="15" t="str">
        <f>IF(BP241=0,"N.A.",IFERROR(SUMPRODUCT(LARGE((N241,W241,AG241,AQ241,BA241,BK241),{1,2,3,4,5})),""))</f>
        <v/>
      </c>
      <c r="BR241" s="15" t="str">
        <f t="shared" si="117"/>
        <v/>
      </c>
      <c r="BS241" s="15" t="str">
        <f t="shared" si="118"/>
        <v/>
      </c>
      <c r="BT241" s="15" t="str">
        <f t="shared" si="119"/>
        <v>N.A.</v>
      </c>
      <c r="BU241" s="15" t="str">
        <f t="shared" si="120"/>
        <v>N.A.</v>
      </c>
      <c r="BV241" s="15" t="str">
        <f t="shared" si="121"/>
        <v>N.A.</v>
      </c>
      <c r="BW241" s="34" t="str">
        <f t="shared" si="122"/>
        <v>N.A.</v>
      </c>
      <c r="BX241" s="15" t="str">
        <f t="shared" si="123"/>
        <v>N.A.</v>
      </c>
      <c r="BY241" s="15" t="str">
        <f t="shared" si="124"/>
        <v>N.A.</v>
      </c>
      <c r="BZ241" s="15" t="str">
        <f t="shared" si="127"/>
        <v>FAILED</v>
      </c>
      <c r="CA241" s="20" t="str">
        <f t="shared" si="125"/>
        <v/>
      </c>
      <c r="CB241" s="16">
        <f t="shared" si="126"/>
        <v>0</v>
      </c>
    </row>
    <row r="242" spans="1:80" x14ac:dyDescent="0.3">
      <c r="A242" s="49">
        <v>240</v>
      </c>
      <c r="B242" s="15">
        <f>TAB!A242</f>
        <v>0</v>
      </c>
      <c r="C242" s="15">
        <f>TAB!B242</f>
        <v>0</v>
      </c>
      <c r="D242" s="14" t="str">
        <f>IF(C242=0,"",TAB!C242)</f>
        <v/>
      </c>
      <c r="E242" s="14" t="str">
        <f>IF(C242=0,"",TAB!D242)</f>
        <v/>
      </c>
      <c r="F242" s="36" t="str">
        <f>IF(C242=0,"",TAB!E242)</f>
        <v/>
      </c>
      <c r="G242" s="14" t="str">
        <f>IF(C242=0,"",TAB!J242)</f>
        <v/>
      </c>
      <c r="H242" s="15" t="str">
        <f t="shared" si="103"/>
        <v/>
      </c>
      <c r="I242" s="15" t="str">
        <f t="shared" si="128"/>
        <v/>
      </c>
      <c r="J242" s="15" t="str">
        <f>IFERROR(VLOOKUP($G242,TAB!$J:$BB,2,FALSE),"")</f>
        <v/>
      </c>
      <c r="K242" s="15" t="str">
        <f>IF(J242="AB",IFERROR(VLOOKUP($G242,TAB!$J:$BB,3,FALSE),""),"NA")</f>
        <v>NA</v>
      </c>
      <c r="L242" s="15" t="str">
        <f>IFERROR(VLOOKUP($G242,TAB!$J:$BB,4,FALSE),"")</f>
        <v/>
      </c>
      <c r="M242" s="15" t="str">
        <f>IFERROR(VLOOKUP($G242,TAB!$J:$BB,5,FALSE),"")</f>
        <v/>
      </c>
      <c r="N242" s="15" t="str">
        <f t="shared" si="104"/>
        <v/>
      </c>
      <c r="O242" s="14" t="str">
        <f>IFERROR(VLOOKUP(N242,INSTRUCTION!$I$1:$J$101,2),"")</f>
        <v/>
      </c>
      <c r="P242" s="15" t="str">
        <f t="shared" si="129"/>
        <v/>
      </c>
      <c r="Q242" s="15" t="str">
        <f t="shared" si="105"/>
        <v/>
      </c>
      <c r="R242" s="15" t="str">
        <f t="shared" si="106"/>
        <v/>
      </c>
      <c r="S242" s="15" t="str">
        <f>IFERROR(VLOOKUP($G242,TAB!$J:$BB,6,FALSE),"")</f>
        <v/>
      </c>
      <c r="T242" s="15" t="str">
        <f>IF(S242="AB",IFERROR(VLOOKUP($G242,TAB!$J:$BB,7,FALSE),""),"NA")</f>
        <v>NA</v>
      </c>
      <c r="U242" s="15" t="str">
        <f>IFERROR(VLOOKUP($G242,TAB!$J:$BB,8,FALSE),"")</f>
        <v/>
      </c>
      <c r="V242" s="15" t="str">
        <f>IFERROR(VLOOKUP($G242,TAB!$J:$BB,9,FALSE),"")</f>
        <v/>
      </c>
      <c r="W242" s="15" t="str">
        <f t="shared" si="107"/>
        <v/>
      </c>
      <c r="X242" s="14" t="str">
        <f>IFERROR(VLOOKUP(W242,INSTRUCTION!$I$1:$J$101,2),"")</f>
        <v/>
      </c>
      <c r="Y242" s="15" t="str">
        <f t="shared" si="130"/>
        <v/>
      </c>
      <c r="Z242" s="14" t="str">
        <f>IF(C242=0,"",TAB!F242)</f>
        <v/>
      </c>
      <c r="AA242" s="15" t="str">
        <f>IFERROR(VLOOKUP(Z242,INSTRUCTION!$D$2:$E$18,2,FALSE),"")</f>
        <v/>
      </c>
      <c r="AB242" s="15" t="str">
        <f t="shared" si="108"/>
        <v/>
      </c>
      <c r="AC242" s="15" t="str">
        <f>IFERROR(VLOOKUP($G242,TAB!$J:$BB,MATCH($Z242,TAB!$1:$1,0)-9,FALSE),"")</f>
        <v/>
      </c>
      <c r="AD242" s="15" t="str">
        <f>IF(AC242="AB",IFERROR(VLOOKUP($G242,TAB!$J:$BB,MATCH($Z242,TAB!$1:$1,0)-8,FALSE),""),"NA")</f>
        <v>NA</v>
      </c>
      <c r="AE242" s="15" t="str">
        <f>IFERROR(VLOOKUP($G242,TAB!$J:$BB,MATCH($Z242,TAB!$1:$1,0)-7,FALSE),"")</f>
        <v/>
      </c>
      <c r="AF242" s="15" t="str">
        <f>IFERROR(VLOOKUP($G242,TAB!$J:$BB,MATCH($Z242,TAB!$1:$1,0)-6,FALSE),"")</f>
        <v/>
      </c>
      <c r="AG242" s="15" t="str">
        <f t="shared" si="109"/>
        <v/>
      </c>
      <c r="AH242" s="14" t="str">
        <f>IFERROR(VLOOKUP(AG242,INSTRUCTION!$I$1:$J$101,2),"")</f>
        <v/>
      </c>
      <c r="AI242" s="15" t="str">
        <f t="shared" si="131"/>
        <v/>
      </c>
      <c r="AJ242" s="15" t="str">
        <f>IF(C242=0,"",TAB!G242)</f>
        <v/>
      </c>
      <c r="AK242" s="15" t="str">
        <f>IFERROR(VLOOKUP(AJ242,INSTRUCTION!$D$2:$E$18,2,FALSE),"")</f>
        <v/>
      </c>
      <c r="AL242" s="15" t="str">
        <f t="shared" si="110"/>
        <v/>
      </c>
      <c r="AM242" s="15" t="str">
        <f>IFERROR(VLOOKUP($G242,TAB!$J:$BB,MATCH($AJ242,TAB!$1:$1,0)-9,FALSE),"")</f>
        <v/>
      </c>
      <c r="AN242" s="15" t="str">
        <f>IF(AM242="AB",IFERROR(VLOOKUP($G242,TAB!$J:$BB,MATCH($AJ242,TAB!$1:$1,0)-8,FALSE),""),"NA")</f>
        <v>NA</v>
      </c>
      <c r="AO242" s="15" t="str">
        <f>IFERROR(VLOOKUP($G242,TAB!$J:$BB,MATCH($AJ242,TAB!$1:$1,0)-7,FALSE),"")</f>
        <v/>
      </c>
      <c r="AP242" s="15" t="str">
        <f>IFERROR(VLOOKUP($G242,TAB!$J:$BB,MATCH($AJ242,TAB!$1:$1,0)-6,FALSE),"")</f>
        <v/>
      </c>
      <c r="AQ242" s="15" t="str">
        <f t="shared" si="111"/>
        <v/>
      </c>
      <c r="AR242" s="14" t="str">
        <f>IFERROR(VLOOKUP(AQ242,INSTRUCTION!$I$1:$J$101,2),"")</f>
        <v/>
      </c>
      <c r="AS242" s="15" t="str">
        <f t="shared" si="132"/>
        <v/>
      </c>
      <c r="AT242" s="15" t="str">
        <f>IF(C242=0,"",TAB!H242)</f>
        <v/>
      </c>
      <c r="AU242" s="15" t="str">
        <f>IFERROR(VLOOKUP(AT242,INSTRUCTION!$D$2:$E$18,2,FALSE),"")</f>
        <v/>
      </c>
      <c r="AV242" s="15" t="str">
        <f t="shared" si="112"/>
        <v/>
      </c>
      <c r="AW242" s="15" t="str">
        <f>IFERROR(VLOOKUP($G242,TAB!$J:$BB,MATCH($AT242,TAB!$1:$1,0)-9,FALSE),"")</f>
        <v/>
      </c>
      <c r="AX242" s="15" t="str">
        <f>IF(AW242="AB",IFERROR(VLOOKUP($G242,TAB!$J:$BB,MATCH($AT242,TAB!$1:$1,0)-8,FALSE),""),"NA")</f>
        <v>NA</v>
      </c>
      <c r="AY242" s="15" t="str">
        <f>IFERROR(VLOOKUP($G242,TAB!$J:$BB,MATCH($AT242,TAB!$1:$1,0)-7,FALSE),"")</f>
        <v/>
      </c>
      <c r="AZ242" s="15" t="str">
        <f>IFERROR(VLOOKUP($G242,TAB!$J:$BB,MATCH($AT242,TAB!$1:$1,0)-6,FALSE),"")</f>
        <v/>
      </c>
      <c r="BA242" s="15" t="str">
        <f t="shared" si="113"/>
        <v/>
      </c>
      <c r="BB242" s="14" t="str">
        <f>IFERROR(VLOOKUP(BA242,INSTRUCTION!$I$1:$J$101,2),"")</f>
        <v/>
      </c>
      <c r="BC242" s="15" t="str">
        <f t="shared" si="133"/>
        <v/>
      </c>
      <c r="BD242" s="15" t="str">
        <f>IF(C242=0,"",TAB!I242)</f>
        <v/>
      </c>
      <c r="BE242" s="15" t="str">
        <f>IFERROR(VLOOKUP(BD242,INSTRUCTION!$D$2:$E$18,2,FALSE),"")</f>
        <v/>
      </c>
      <c r="BF242" s="15" t="str">
        <f t="shared" si="114"/>
        <v/>
      </c>
      <c r="BG242" s="15" t="str">
        <f>IFERROR(VLOOKUP($G242,TAB!$J:$BB,MATCH($BD242,TAB!$1:$1,0)-9,FALSE),"")</f>
        <v/>
      </c>
      <c r="BH242" s="15" t="str">
        <f>IF(BG242="AB",IFERROR(VLOOKUP($G242,TAB!$J:$BB,MATCH($BD242,TAB!$1:$1,0)-8,FALSE),""),"NA")</f>
        <v>NA</v>
      </c>
      <c r="BI242" s="15" t="str">
        <f>IFERROR(VLOOKUP($G242,TAB!$J:$BB,MATCH($BD242,TAB!$1:$1,0)-7,FALSE),"")</f>
        <v/>
      </c>
      <c r="BJ242" s="15" t="str">
        <f>IFERROR(VLOOKUP($G242,TAB!$J:$BB,MATCH($BD242,TAB!$1:$1,0)-6,FALSE),"")</f>
        <v/>
      </c>
      <c r="BK242" s="15" t="str">
        <f t="shared" si="115"/>
        <v/>
      </c>
      <c r="BL242" s="14" t="str">
        <f>IFERROR(VLOOKUP(BK242,INSTRUCTION!$I$1:$J$101,2),"")</f>
        <v/>
      </c>
      <c r="BM242" s="15" t="str">
        <f t="shared" si="134"/>
        <v/>
      </c>
      <c r="BN242" s="15" t="str">
        <f t="shared" si="116"/>
        <v/>
      </c>
      <c r="BO242" s="15" t="str">
        <f>IFERROR(SUMPRODUCT(LARGE((J242,S242,AC242,AM242,AW242,BG242),{1,2,3,4,5})),"")</f>
        <v/>
      </c>
      <c r="BP242" s="15" t="str">
        <f>IFERROR(SUMPRODUCT(LARGE((K242,U242,AE242,AO242,AY242,BI242),{1,2,3,4,5})),"")</f>
        <v/>
      </c>
      <c r="BQ242" s="15" t="str">
        <f>IF(BP242=0,"N.A.",IFERROR(SUMPRODUCT(LARGE((N242,W242,AG242,AQ242,BA242,BK242),{1,2,3,4,5})),""))</f>
        <v/>
      </c>
      <c r="BR242" s="15" t="str">
        <f t="shared" si="117"/>
        <v/>
      </c>
      <c r="BS242" s="15" t="str">
        <f t="shared" si="118"/>
        <v/>
      </c>
      <c r="BT242" s="15" t="str">
        <f t="shared" si="119"/>
        <v>N.A.</v>
      </c>
      <c r="BU242" s="15" t="str">
        <f t="shared" si="120"/>
        <v>N.A.</v>
      </c>
      <c r="BV242" s="15" t="str">
        <f t="shared" si="121"/>
        <v>N.A.</v>
      </c>
      <c r="BW242" s="34" t="str">
        <f t="shared" si="122"/>
        <v>N.A.</v>
      </c>
      <c r="BX242" s="15" t="str">
        <f t="shared" si="123"/>
        <v>N.A.</v>
      </c>
      <c r="BY242" s="15" t="str">
        <f t="shared" si="124"/>
        <v>N.A.</v>
      </c>
      <c r="BZ242" s="15" t="str">
        <f t="shared" si="127"/>
        <v>FAILED</v>
      </c>
      <c r="CA242" s="20" t="str">
        <f t="shared" si="125"/>
        <v/>
      </c>
      <c r="CB242" s="16">
        <f t="shared" si="126"/>
        <v>0</v>
      </c>
    </row>
    <row r="243" spans="1:80" x14ac:dyDescent="0.3">
      <c r="A243" s="49">
        <v>241</v>
      </c>
      <c r="B243" s="15">
        <f>TAB!A243</f>
        <v>0</v>
      </c>
      <c r="C243" s="15">
        <f>TAB!B243</f>
        <v>0</v>
      </c>
      <c r="D243" s="14" t="str">
        <f>IF(C243=0,"",TAB!C243)</f>
        <v/>
      </c>
      <c r="E243" s="14" t="str">
        <f>IF(C243=0,"",TAB!D243)</f>
        <v/>
      </c>
      <c r="F243" s="36" t="str">
        <f>IF(C243=0,"",TAB!E243)</f>
        <v/>
      </c>
      <c r="G243" s="14" t="str">
        <f>IF(C243=0,"",TAB!J243)</f>
        <v/>
      </c>
      <c r="H243" s="15" t="str">
        <f t="shared" si="103"/>
        <v/>
      </c>
      <c r="I243" s="15" t="str">
        <f t="shared" si="128"/>
        <v/>
      </c>
      <c r="J243" s="15" t="str">
        <f>IFERROR(VLOOKUP($G243,TAB!$J:$BB,2,FALSE),"")</f>
        <v/>
      </c>
      <c r="K243" s="15" t="str">
        <f>IF(J243="AB",IFERROR(VLOOKUP($G243,TAB!$J:$BB,3,FALSE),""),"NA")</f>
        <v>NA</v>
      </c>
      <c r="L243" s="15" t="str">
        <f>IFERROR(VLOOKUP($G243,TAB!$J:$BB,4,FALSE),"")</f>
        <v/>
      </c>
      <c r="M243" s="15" t="str">
        <f>IFERROR(VLOOKUP($G243,TAB!$J:$BB,5,FALSE),"")</f>
        <v/>
      </c>
      <c r="N243" s="15" t="str">
        <f t="shared" si="104"/>
        <v/>
      </c>
      <c r="O243" s="14" t="str">
        <f>IFERROR(VLOOKUP(N243,INSTRUCTION!$I$1:$J$101,2),"")</f>
        <v/>
      </c>
      <c r="P243" s="15" t="str">
        <f t="shared" si="129"/>
        <v/>
      </c>
      <c r="Q243" s="15" t="str">
        <f t="shared" si="105"/>
        <v/>
      </c>
      <c r="R243" s="15" t="str">
        <f t="shared" si="106"/>
        <v/>
      </c>
      <c r="S243" s="15" t="str">
        <f>IFERROR(VLOOKUP($G243,TAB!$J:$BB,6,FALSE),"")</f>
        <v/>
      </c>
      <c r="T243" s="15" t="str">
        <f>IF(S243="AB",IFERROR(VLOOKUP($G243,TAB!$J:$BB,7,FALSE),""),"NA")</f>
        <v>NA</v>
      </c>
      <c r="U243" s="15" t="str">
        <f>IFERROR(VLOOKUP($G243,TAB!$J:$BB,8,FALSE),"")</f>
        <v/>
      </c>
      <c r="V243" s="15" t="str">
        <f>IFERROR(VLOOKUP($G243,TAB!$J:$BB,9,FALSE),"")</f>
        <v/>
      </c>
      <c r="W243" s="15" t="str">
        <f t="shared" si="107"/>
        <v/>
      </c>
      <c r="X243" s="14" t="str">
        <f>IFERROR(VLOOKUP(W243,INSTRUCTION!$I$1:$J$101,2),"")</f>
        <v/>
      </c>
      <c r="Y243" s="15" t="str">
        <f t="shared" si="130"/>
        <v/>
      </c>
      <c r="Z243" s="14" t="str">
        <f>IF(C243=0,"",TAB!F243)</f>
        <v/>
      </c>
      <c r="AA243" s="15" t="str">
        <f>IFERROR(VLOOKUP(Z243,INSTRUCTION!$D$2:$E$18,2,FALSE),"")</f>
        <v/>
      </c>
      <c r="AB243" s="15" t="str">
        <f t="shared" si="108"/>
        <v/>
      </c>
      <c r="AC243" s="15" t="str">
        <f>IFERROR(VLOOKUP($G243,TAB!$J:$BB,MATCH($Z243,TAB!$1:$1,0)-9,FALSE),"")</f>
        <v/>
      </c>
      <c r="AD243" s="15" t="str">
        <f>IF(AC243="AB",IFERROR(VLOOKUP($G243,TAB!$J:$BB,MATCH($Z243,TAB!$1:$1,0)-8,FALSE),""),"NA")</f>
        <v>NA</v>
      </c>
      <c r="AE243" s="15" t="str">
        <f>IFERROR(VLOOKUP($G243,TAB!$J:$BB,MATCH($Z243,TAB!$1:$1,0)-7,FALSE),"")</f>
        <v/>
      </c>
      <c r="AF243" s="15" t="str">
        <f>IFERROR(VLOOKUP($G243,TAB!$J:$BB,MATCH($Z243,TAB!$1:$1,0)-6,FALSE),"")</f>
        <v/>
      </c>
      <c r="AG243" s="15" t="str">
        <f t="shared" si="109"/>
        <v/>
      </c>
      <c r="AH243" s="14" t="str">
        <f>IFERROR(VLOOKUP(AG243,INSTRUCTION!$I$1:$J$101,2),"")</f>
        <v/>
      </c>
      <c r="AI243" s="15" t="str">
        <f t="shared" si="131"/>
        <v/>
      </c>
      <c r="AJ243" s="15" t="str">
        <f>IF(C243=0,"",TAB!G243)</f>
        <v/>
      </c>
      <c r="AK243" s="15" t="str">
        <f>IFERROR(VLOOKUP(AJ243,INSTRUCTION!$D$2:$E$18,2,FALSE),"")</f>
        <v/>
      </c>
      <c r="AL243" s="15" t="str">
        <f t="shared" si="110"/>
        <v/>
      </c>
      <c r="AM243" s="15" t="str">
        <f>IFERROR(VLOOKUP($G243,TAB!$J:$BB,MATCH($AJ243,TAB!$1:$1,0)-9,FALSE),"")</f>
        <v/>
      </c>
      <c r="AN243" s="15" t="str">
        <f>IF(AM243="AB",IFERROR(VLOOKUP($G243,TAB!$J:$BB,MATCH($AJ243,TAB!$1:$1,0)-8,FALSE),""),"NA")</f>
        <v>NA</v>
      </c>
      <c r="AO243" s="15" t="str">
        <f>IFERROR(VLOOKUP($G243,TAB!$J:$BB,MATCH($AJ243,TAB!$1:$1,0)-7,FALSE),"")</f>
        <v/>
      </c>
      <c r="AP243" s="15" t="str">
        <f>IFERROR(VLOOKUP($G243,TAB!$J:$BB,MATCH($AJ243,TAB!$1:$1,0)-6,FALSE),"")</f>
        <v/>
      </c>
      <c r="AQ243" s="15" t="str">
        <f t="shared" si="111"/>
        <v/>
      </c>
      <c r="AR243" s="14" t="str">
        <f>IFERROR(VLOOKUP(AQ243,INSTRUCTION!$I$1:$J$101,2),"")</f>
        <v/>
      </c>
      <c r="AS243" s="15" t="str">
        <f t="shared" si="132"/>
        <v/>
      </c>
      <c r="AT243" s="15" t="str">
        <f>IF(C243=0,"",TAB!H243)</f>
        <v/>
      </c>
      <c r="AU243" s="15" t="str">
        <f>IFERROR(VLOOKUP(AT243,INSTRUCTION!$D$2:$E$18,2,FALSE),"")</f>
        <v/>
      </c>
      <c r="AV243" s="15" t="str">
        <f t="shared" si="112"/>
        <v/>
      </c>
      <c r="AW243" s="15" t="str">
        <f>IFERROR(VLOOKUP($G243,TAB!$J:$BB,MATCH($AT243,TAB!$1:$1,0)-9,FALSE),"")</f>
        <v/>
      </c>
      <c r="AX243" s="15" t="str">
        <f>IF(AW243="AB",IFERROR(VLOOKUP($G243,TAB!$J:$BB,MATCH($AT243,TAB!$1:$1,0)-8,FALSE),""),"NA")</f>
        <v>NA</v>
      </c>
      <c r="AY243" s="15" t="str">
        <f>IFERROR(VLOOKUP($G243,TAB!$J:$BB,MATCH($AT243,TAB!$1:$1,0)-7,FALSE),"")</f>
        <v/>
      </c>
      <c r="AZ243" s="15" t="str">
        <f>IFERROR(VLOOKUP($G243,TAB!$J:$BB,MATCH($AT243,TAB!$1:$1,0)-6,FALSE),"")</f>
        <v/>
      </c>
      <c r="BA243" s="15" t="str">
        <f t="shared" si="113"/>
        <v/>
      </c>
      <c r="BB243" s="14" t="str">
        <f>IFERROR(VLOOKUP(BA243,INSTRUCTION!$I$1:$J$101,2),"")</f>
        <v/>
      </c>
      <c r="BC243" s="15" t="str">
        <f t="shared" si="133"/>
        <v/>
      </c>
      <c r="BD243" s="15" t="str">
        <f>IF(C243=0,"",TAB!I243)</f>
        <v/>
      </c>
      <c r="BE243" s="15" t="str">
        <f>IFERROR(VLOOKUP(BD243,INSTRUCTION!$D$2:$E$18,2,FALSE),"")</f>
        <v/>
      </c>
      <c r="BF243" s="15" t="str">
        <f t="shared" si="114"/>
        <v/>
      </c>
      <c r="BG243" s="15" t="str">
        <f>IFERROR(VLOOKUP($G243,TAB!$J:$BB,MATCH($BD243,TAB!$1:$1,0)-9,FALSE),"")</f>
        <v/>
      </c>
      <c r="BH243" s="15" t="str">
        <f>IF(BG243="AB",IFERROR(VLOOKUP($G243,TAB!$J:$BB,MATCH($BD243,TAB!$1:$1,0)-8,FALSE),""),"NA")</f>
        <v>NA</v>
      </c>
      <c r="BI243" s="15" t="str">
        <f>IFERROR(VLOOKUP($G243,TAB!$J:$BB,MATCH($BD243,TAB!$1:$1,0)-7,FALSE),"")</f>
        <v/>
      </c>
      <c r="BJ243" s="15" t="str">
        <f>IFERROR(VLOOKUP($G243,TAB!$J:$BB,MATCH($BD243,TAB!$1:$1,0)-6,FALSE),"")</f>
        <v/>
      </c>
      <c r="BK243" s="15" t="str">
        <f t="shared" si="115"/>
        <v/>
      </c>
      <c r="BL243" s="14" t="str">
        <f>IFERROR(VLOOKUP(BK243,INSTRUCTION!$I$1:$J$101,2),"")</f>
        <v/>
      </c>
      <c r="BM243" s="15" t="str">
        <f t="shared" si="134"/>
        <v/>
      </c>
      <c r="BN243" s="15" t="str">
        <f t="shared" si="116"/>
        <v/>
      </c>
      <c r="BO243" s="15" t="str">
        <f>IFERROR(SUMPRODUCT(LARGE((J243,S243,AC243,AM243,AW243,BG243),{1,2,3,4,5})),"")</f>
        <v/>
      </c>
      <c r="BP243" s="15" t="str">
        <f>IFERROR(SUMPRODUCT(LARGE((K243,U243,AE243,AO243,AY243,BI243),{1,2,3,4,5})),"")</f>
        <v/>
      </c>
      <c r="BQ243" s="15" t="str">
        <f>IF(BP243=0,"N.A.",IFERROR(SUMPRODUCT(LARGE((N243,W243,AG243,AQ243,BA243,BK243),{1,2,3,4,5})),""))</f>
        <v/>
      </c>
      <c r="BR243" s="15" t="str">
        <f t="shared" si="117"/>
        <v/>
      </c>
      <c r="BS243" s="15" t="str">
        <f t="shared" si="118"/>
        <v/>
      </c>
      <c r="BT243" s="15" t="str">
        <f t="shared" si="119"/>
        <v>N.A.</v>
      </c>
      <c r="BU243" s="15" t="str">
        <f t="shared" si="120"/>
        <v>N.A.</v>
      </c>
      <c r="BV243" s="15" t="str">
        <f t="shared" si="121"/>
        <v>N.A.</v>
      </c>
      <c r="BW243" s="34" t="str">
        <f t="shared" si="122"/>
        <v>N.A.</v>
      </c>
      <c r="BX243" s="15" t="str">
        <f t="shared" si="123"/>
        <v>N.A.</v>
      </c>
      <c r="BY243" s="15" t="str">
        <f t="shared" si="124"/>
        <v>N.A.</v>
      </c>
      <c r="BZ243" s="15" t="str">
        <f t="shared" si="127"/>
        <v>FAILED</v>
      </c>
      <c r="CA243" s="20" t="str">
        <f t="shared" si="125"/>
        <v/>
      </c>
      <c r="CB243" s="16">
        <f t="shared" si="126"/>
        <v>0</v>
      </c>
    </row>
    <row r="244" spans="1:80" x14ac:dyDescent="0.3">
      <c r="A244" s="49">
        <v>242</v>
      </c>
      <c r="B244" s="15">
        <f>TAB!A244</f>
        <v>0</v>
      </c>
      <c r="C244" s="15">
        <f>TAB!B244</f>
        <v>0</v>
      </c>
      <c r="D244" s="14" t="str">
        <f>IF(C244=0,"",TAB!C244)</f>
        <v/>
      </c>
      <c r="E244" s="14" t="str">
        <f>IF(C244=0,"",TAB!D244)</f>
        <v/>
      </c>
      <c r="F244" s="36" t="str">
        <f>IF(C244=0,"",TAB!E244)</f>
        <v/>
      </c>
      <c r="G244" s="14" t="str">
        <f>IF(C244=0,"",TAB!J244)</f>
        <v/>
      </c>
      <c r="H244" s="15" t="str">
        <f t="shared" si="103"/>
        <v/>
      </c>
      <c r="I244" s="15" t="str">
        <f t="shared" si="128"/>
        <v/>
      </c>
      <c r="J244" s="15" t="str">
        <f>IFERROR(VLOOKUP($G244,TAB!$J:$BB,2,FALSE),"")</f>
        <v/>
      </c>
      <c r="K244" s="15" t="str">
        <f>IF(J244="AB",IFERROR(VLOOKUP($G244,TAB!$J:$BB,3,FALSE),""),"NA")</f>
        <v>NA</v>
      </c>
      <c r="L244" s="15" t="str">
        <f>IFERROR(VLOOKUP($G244,TAB!$J:$BB,4,FALSE),"")</f>
        <v/>
      </c>
      <c r="M244" s="15" t="str">
        <f>IFERROR(VLOOKUP($G244,TAB!$J:$BB,5,FALSE),"")</f>
        <v/>
      </c>
      <c r="N244" s="15" t="str">
        <f t="shared" si="104"/>
        <v/>
      </c>
      <c r="O244" s="14" t="str">
        <f>IFERROR(VLOOKUP(N244,INSTRUCTION!$I$1:$J$101,2),"")</f>
        <v/>
      </c>
      <c r="P244" s="15" t="str">
        <f t="shared" si="129"/>
        <v/>
      </c>
      <c r="Q244" s="15" t="str">
        <f t="shared" si="105"/>
        <v/>
      </c>
      <c r="R244" s="15" t="str">
        <f t="shared" si="106"/>
        <v/>
      </c>
      <c r="S244" s="15" t="str">
        <f>IFERROR(VLOOKUP($G244,TAB!$J:$BB,6,FALSE),"")</f>
        <v/>
      </c>
      <c r="T244" s="15" t="str">
        <f>IF(S244="AB",IFERROR(VLOOKUP($G244,TAB!$J:$BB,7,FALSE),""),"NA")</f>
        <v>NA</v>
      </c>
      <c r="U244" s="15" t="str">
        <f>IFERROR(VLOOKUP($G244,TAB!$J:$BB,8,FALSE),"")</f>
        <v/>
      </c>
      <c r="V244" s="15" t="str">
        <f>IFERROR(VLOOKUP($G244,TAB!$J:$BB,9,FALSE),"")</f>
        <v/>
      </c>
      <c r="W244" s="15" t="str">
        <f t="shared" si="107"/>
        <v/>
      </c>
      <c r="X244" s="14" t="str">
        <f>IFERROR(VLOOKUP(W244,INSTRUCTION!$I$1:$J$101,2),"")</f>
        <v/>
      </c>
      <c r="Y244" s="15" t="str">
        <f t="shared" si="130"/>
        <v/>
      </c>
      <c r="Z244" s="14" t="str">
        <f>IF(C244=0,"",TAB!F244)</f>
        <v/>
      </c>
      <c r="AA244" s="15" t="str">
        <f>IFERROR(VLOOKUP(Z244,INSTRUCTION!$D$2:$E$18,2,FALSE),"")</f>
        <v/>
      </c>
      <c r="AB244" s="15" t="str">
        <f t="shared" si="108"/>
        <v/>
      </c>
      <c r="AC244" s="15" t="str">
        <f>IFERROR(VLOOKUP($G244,TAB!$J:$BB,MATCH($Z244,TAB!$1:$1,0)-9,FALSE),"")</f>
        <v/>
      </c>
      <c r="AD244" s="15" t="str">
        <f>IF(AC244="AB",IFERROR(VLOOKUP($G244,TAB!$J:$BB,MATCH($Z244,TAB!$1:$1,0)-8,FALSE),""),"NA")</f>
        <v>NA</v>
      </c>
      <c r="AE244" s="15" t="str">
        <f>IFERROR(VLOOKUP($G244,TAB!$J:$BB,MATCH($Z244,TAB!$1:$1,0)-7,FALSE),"")</f>
        <v/>
      </c>
      <c r="AF244" s="15" t="str">
        <f>IFERROR(VLOOKUP($G244,TAB!$J:$BB,MATCH($Z244,TAB!$1:$1,0)-6,FALSE),"")</f>
        <v/>
      </c>
      <c r="AG244" s="15" t="str">
        <f t="shared" si="109"/>
        <v/>
      </c>
      <c r="AH244" s="14" t="str">
        <f>IFERROR(VLOOKUP(AG244,INSTRUCTION!$I$1:$J$101,2),"")</f>
        <v/>
      </c>
      <c r="AI244" s="15" t="str">
        <f t="shared" si="131"/>
        <v/>
      </c>
      <c r="AJ244" s="15" t="str">
        <f>IF(C244=0,"",TAB!G244)</f>
        <v/>
      </c>
      <c r="AK244" s="15" t="str">
        <f>IFERROR(VLOOKUP(AJ244,INSTRUCTION!$D$2:$E$18,2,FALSE),"")</f>
        <v/>
      </c>
      <c r="AL244" s="15" t="str">
        <f t="shared" si="110"/>
        <v/>
      </c>
      <c r="AM244" s="15" t="str">
        <f>IFERROR(VLOOKUP($G244,TAB!$J:$BB,MATCH($AJ244,TAB!$1:$1,0)-9,FALSE),"")</f>
        <v/>
      </c>
      <c r="AN244" s="15" t="str">
        <f>IF(AM244="AB",IFERROR(VLOOKUP($G244,TAB!$J:$BB,MATCH($AJ244,TAB!$1:$1,0)-8,FALSE),""),"NA")</f>
        <v>NA</v>
      </c>
      <c r="AO244" s="15" t="str">
        <f>IFERROR(VLOOKUP($G244,TAB!$J:$BB,MATCH($AJ244,TAB!$1:$1,0)-7,FALSE),"")</f>
        <v/>
      </c>
      <c r="AP244" s="15" t="str">
        <f>IFERROR(VLOOKUP($G244,TAB!$J:$BB,MATCH($AJ244,TAB!$1:$1,0)-6,FALSE),"")</f>
        <v/>
      </c>
      <c r="AQ244" s="15" t="str">
        <f t="shared" si="111"/>
        <v/>
      </c>
      <c r="AR244" s="14" t="str">
        <f>IFERROR(VLOOKUP(AQ244,INSTRUCTION!$I$1:$J$101,2),"")</f>
        <v/>
      </c>
      <c r="AS244" s="15" t="str">
        <f t="shared" si="132"/>
        <v/>
      </c>
      <c r="AT244" s="15" t="str">
        <f>IF(C244=0,"",TAB!H244)</f>
        <v/>
      </c>
      <c r="AU244" s="15" t="str">
        <f>IFERROR(VLOOKUP(AT244,INSTRUCTION!$D$2:$E$18,2,FALSE),"")</f>
        <v/>
      </c>
      <c r="AV244" s="15" t="str">
        <f t="shared" si="112"/>
        <v/>
      </c>
      <c r="AW244" s="15" t="str">
        <f>IFERROR(VLOOKUP($G244,TAB!$J:$BB,MATCH($AT244,TAB!$1:$1,0)-9,FALSE),"")</f>
        <v/>
      </c>
      <c r="AX244" s="15" t="str">
        <f>IF(AW244="AB",IFERROR(VLOOKUP($G244,TAB!$J:$BB,MATCH($AT244,TAB!$1:$1,0)-8,FALSE),""),"NA")</f>
        <v>NA</v>
      </c>
      <c r="AY244" s="15" t="str">
        <f>IFERROR(VLOOKUP($G244,TAB!$J:$BB,MATCH($AT244,TAB!$1:$1,0)-7,FALSE),"")</f>
        <v/>
      </c>
      <c r="AZ244" s="15" t="str">
        <f>IFERROR(VLOOKUP($G244,TAB!$J:$BB,MATCH($AT244,TAB!$1:$1,0)-6,FALSE),"")</f>
        <v/>
      </c>
      <c r="BA244" s="15" t="str">
        <f t="shared" si="113"/>
        <v/>
      </c>
      <c r="BB244" s="14" t="str">
        <f>IFERROR(VLOOKUP(BA244,INSTRUCTION!$I$1:$J$101,2),"")</f>
        <v/>
      </c>
      <c r="BC244" s="15" t="str">
        <f t="shared" si="133"/>
        <v/>
      </c>
      <c r="BD244" s="15" t="str">
        <f>IF(C244=0,"",TAB!I244)</f>
        <v/>
      </c>
      <c r="BE244" s="15" t="str">
        <f>IFERROR(VLOOKUP(BD244,INSTRUCTION!$D$2:$E$18,2,FALSE),"")</f>
        <v/>
      </c>
      <c r="BF244" s="15" t="str">
        <f t="shared" si="114"/>
        <v/>
      </c>
      <c r="BG244" s="15" t="str">
        <f>IFERROR(VLOOKUP($G244,TAB!$J:$BB,MATCH($BD244,TAB!$1:$1,0)-9,FALSE),"")</f>
        <v/>
      </c>
      <c r="BH244" s="15" t="str">
        <f>IF(BG244="AB",IFERROR(VLOOKUP($G244,TAB!$J:$BB,MATCH($BD244,TAB!$1:$1,0)-8,FALSE),""),"NA")</f>
        <v>NA</v>
      </c>
      <c r="BI244" s="15" t="str">
        <f>IFERROR(VLOOKUP($G244,TAB!$J:$BB,MATCH($BD244,TAB!$1:$1,0)-7,FALSE),"")</f>
        <v/>
      </c>
      <c r="BJ244" s="15" t="str">
        <f>IFERROR(VLOOKUP($G244,TAB!$J:$BB,MATCH($BD244,TAB!$1:$1,0)-6,FALSE),"")</f>
        <v/>
      </c>
      <c r="BK244" s="15" t="str">
        <f t="shared" si="115"/>
        <v/>
      </c>
      <c r="BL244" s="14" t="str">
        <f>IFERROR(VLOOKUP(BK244,INSTRUCTION!$I$1:$J$101,2),"")</f>
        <v/>
      </c>
      <c r="BM244" s="15" t="str">
        <f t="shared" si="134"/>
        <v/>
      </c>
      <c r="BN244" s="15" t="str">
        <f t="shared" si="116"/>
        <v/>
      </c>
      <c r="BO244" s="15" t="str">
        <f>IFERROR(SUMPRODUCT(LARGE((J244,S244,AC244,AM244,AW244,BG244),{1,2,3,4,5})),"")</f>
        <v/>
      </c>
      <c r="BP244" s="15" t="str">
        <f>IFERROR(SUMPRODUCT(LARGE((K244,U244,AE244,AO244,AY244,BI244),{1,2,3,4,5})),"")</f>
        <v/>
      </c>
      <c r="BQ244" s="15" t="str">
        <f>IF(BP244=0,"N.A.",IFERROR(SUMPRODUCT(LARGE((N244,W244,AG244,AQ244,BA244,BK244),{1,2,3,4,5})),""))</f>
        <v/>
      </c>
      <c r="BR244" s="15" t="str">
        <f t="shared" si="117"/>
        <v/>
      </c>
      <c r="BS244" s="15" t="str">
        <f t="shared" si="118"/>
        <v/>
      </c>
      <c r="BT244" s="15" t="str">
        <f t="shared" si="119"/>
        <v>N.A.</v>
      </c>
      <c r="BU244" s="15" t="str">
        <f t="shared" si="120"/>
        <v>N.A.</v>
      </c>
      <c r="BV244" s="15" t="str">
        <f t="shared" si="121"/>
        <v>N.A.</v>
      </c>
      <c r="BW244" s="34" t="str">
        <f t="shared" si="122"/>
        <v>N.A.</v>
      </c>
      <c r="BX244" s="15" t="str">
        <f t="shared" si="123"/>
        <v>N.A.</v>
      </c>
      <c r="BY244" s="15" t="str">
        <f t="shared" si="124"/>
        <v>N.A.</v>
      </c>
      <c r="BZ244" s="15" t="str">
        <f t="shared" si="127"/>
        <v>FAILED</v>
      </c>
      <c r="CA244" s="20" t="str">
        <f t="shared" si="125"/>
        <v/>
      </c>
      <c r="CB244" s="16">
        <f t="shared" si="126"/>
        <v>0</v>
      </c>
    </row>
    <row r="245" spans="1:80" x14ac:dyDescent="0.3">
      <c r="A245" s="49">
        <v>243</v>
      </c>
      <c r="B245" s="15">
        <f>TAB!A245</f>
        <v>0</v>
      </c>
      <c r="C245" s="15">
        <f>TAB!B245</f>
        <v>0</v>
      </c>
      <c r="D245" s="14" t="str">
        <f>IF(C245=0,"",TAB!C245)</f>
        <v/>
      </c>
      <c r="E245" s="14" t="str">
        <f>IF(C245=0,"",TAB!D245)</f>
        <v/>
      </c>
      <c r="F245" s="36" t="str">
        <f>IF(C245=0,"",TAB!E245)</f>
        <v/>
      </c>
      <c r="G245" s="14" t="str">
        <f>IF(C245=0,"",TAB!J245)</f>
        <v/>
      </c>
      <c r="H245" s="15" t="str">
        <f t="shared" si="103"/>
        <v/>
      </c>
      <c r="I245" s="15" t="str">
        <f t="shared" si="128"/>
        <v/>
      </c>
      <c r="J245" s="15" t="str">
        <f>IFERROR(VLOOKUP($G245,TAB!$J:$BB,2,FALSE),"")</f>
        <v/>
      </c>
      <c r="K245" s="15" t="str">
        <f>IF(J245="AB",IFERROR(VLOOKUP($G245,TAB!$J:$BB,3,FALSE),""),"NA")</f>
        <v>NA</v>
      </c>
      <c r="L245" s="15" t="str">
        <f>IFERROR(VLOOKUP($G245,TAB!$J:$BB,4,FALSE),"")</f>
        <v/>
      </c>
      <c r="M245" s="15" t="str">
        <f>IFERROR(VLOOKUP($G245,TAB!$J:$BB,5,FALSE),"")</f>
        <v/>
      </c>
      <c r="N245" s="15" t="str">
        <f t="shared" si="104"/>
        <v/>
      </c>
      <c r="O245" s="14" t="str">
        <f>IFERROR(VLOOKUP(N245,INSTRUCTION!$I$1:$J$101,2),"")</f>
        <v/>
      </c>
      <c r="P245" s="15" t="str">
        <f t="shared" si="129"/>
        <v/>
      </c>
      <c r="Q245" s="15" t="str">
        <f t="shared" si="105"/>
        <v/>
      </c>
      <c r="R245" s="15" t="str">
        <f t="shared" si="106"/>
        <v/>
      </c>
      <c r="S245" s="15" t="str">
        <f>IFERROR(VLOOKUP($G245,TAB!$J:$BB,6,FALSE),"")</f>
        <v/>
      </c>
      <c r="T245" s="15" t="str">
        <f>IF(S245="AB",IFERROR(VLOOKUP($G245,TAB!$J:$BB,7,FALSE),""),"NA")</f>
        <v>NA</v>
      </c>
      <c r="U245" s="15" t="str">
        <f>IFERROR(VLOOKUP($G245,TAB!$J:$BB,8,FALSE),"")</f>
        <v/>
      </c>
      <c r="V245" s="15" t="str">
        <f>IFERROR(VLOOKUP($G245,TAB!$J:$BB,9,FALSE),"")</f>
        <v/>
      </c>
      <c r="W245" s="15" t="str">
        <f t="shared" si="107"/>
        <v/>
      </c>
      <c r="X245" s="14" t="str">
        <f>IFERROR(VLOOKUP(W245,INSTRUCTION!$I$1:$J$101,2),"")</f>
        <v/>
      </c>
      <c r="Y245" s="15" t="str">
        <f t="shared" si="130"/>
        <v/>
      </c>
      <c r="Z245" s="14" t="str">
        <f>IF(C245=0,"",TAB!F245)</f>
        <v/>
      </c>
      <c r="AA245" s="15" t="str">
        <f>IFERROR(VLOOKUP(Z245,INSTRUCTION!$D$2:$E$18,2,FALSE),"")</f>
        <v/>
      </c>
      <c r="AB245" s="15" t="str">
        <f t="shared" si="108"/>
        <v/>
      </c>
      <c r="AC245" s="15" t="str">
        <f>IFERROR(VLOOKUP($G245,TAB!$J:$BB,MATCH($Z245,TAB!$1:$1,0)-9,FALSE),"")</f>
        <v/>
      </c>
      <c r="AD245" s="15" t="str">
        <f>IF(AC245="AB",IFERROR(VLOOKUP($G245,TAB!$J:$BB,MATCH($Z245,TAB!$1:$1,0)-8,FALSE),""),"NA")</f>
        <v>NA</v>
      </c>
      <c r="AE245" s="15" t="str">
        <f>IFERROR(VLOOKUP($G245,TAB!$J:$BB,MATCH($Z245,TAB!$1:$1,0)-7,FALSE),"")</f>
        <v/>
      </c>
      <c r="AF245" s="15" t="str">
        <f>IFERROR(VLOOKUP($G245,TAB!$J:$BB,MATCH($Z245,TAB!$1:$1,0)-6,FALSE),"")</f>
        <v/>
      </c>
      <c r="AG245" s="15" t="str">
        <f t="shared" si="109"/>
        <v/>
      </c>
      <c r="AH245" s="14" t="str">
        <f>IFERROR(VLOOKUP(AG245,INSTRUCTION!$I$1:$J$101,2),"")</f>
        <v/>
      </c>
      <c r="AI245" s="15" t="str">
        <f t="shared" si="131"/>
        <v/>
      </c>
      <c r="AJ245" s="15" t="str">
        <f>IF(C245=0,"",TAB!G245)</f>
        <v/>
      </c>
      <c r="AK245" s="15" t="str">
        <f>IFERROR(VLOOKUP(AJ245,INSTRUCTION!$D$2:$E$18,2,FALSE),"")</f>
        <v/>
      </c>
      <c r="AL245" s="15" t="str">
        <f t="shared" si="110"/>
        <v/>
      </c>
      <c r="AM245" s="15" t="str">
        <f>IFERROR(VLOOKUP($G245,TAB!$J:$BB,MATCH($AJ245,TAB!$1:$1,0)-9,FALSE),"")</f>
        <v/>
      </c>
      <c r="AN245" s="15" t="str">
        <f>IF(AM245="AB",IFERROR(VLOOKUP($G245,TAB!$J:$BB,MATCH($AJ245,TAB!$1:$1,0)-8,FALSE),""),"NA")</f>
        <v>NA</v>
      </c>
      <c r="AO245" s="15" t="str">
        <f>IFERROR(VLOOKUP($G245,TAB!$J:$BB,MATCH($AJ245,TAB!$1:$1,0)-7,FALSE),"")</f>
        <v/>
      </c>
      <c r="AP245" s="15" t="str">
        <f>IFERROR(VLOOKUP($G245,TAB!$J:$BB,MATCH($AJ245,TAB!$1:$1,0)-6,FALSE),"")</f>
        <v/>
      </c>
      <c r="AQ245" s="15" t="str">
        <f t="shared" si="111"/>
        <v/>
      </c>
      <c r="AR245" s="14" t="str">
        <f>IFERROR(VLOOKUP(AQ245,INSTRUCTION!$I$1:$J$101,2),"")</f>
        <v/>
      </c>
      <c r="AS245" s="15" t="str">
        <f t="shared" si="132"/>
        <v/>
      </c>
      <c r="AT245" s="15" t="str">
        <f>IF(C245=0,"",TAB!H245)</f>
        <v/>
      </c>
      <c r="AU245" s="15" t="str">
        <f>IFERROR(VLOOKUP(AT245,INSTRUCTION!$D$2:$E$18,2,FALSE),"")</f>
        <v/>
      </c>
      <c r="AV245" s="15" t="str">
        <f t="shared" si="112"/>
        <v/>
      </c>
      <c r="AW245" s="15" t="str">
        <f>IFERROR(VLOOKUP($G245,TAB!$J:$BB,MATCH($AT245,TAB!$1:$1,0)-9,FALSE),"")</f>
        <v/>
      </c>
      <c r="AX245" s="15" t="str">
        <f>IF(AW245="AB",IFERROR(VLOOKUP($G245,TAB!$J:$BB,MATCH($AT245,TAB!$1:$1,0)-8,FALSE),""),"NA")</f>
        <v>NA</v>
      </c>
      <c r="AY245" s="15" t="str">
        <f>IFERROR(VLOOKUP($G245,TAB!$J:$BB,MATCH($AT245,TAB!$1:$1,0)-7,FALSE),"")</f>
        <v/>
      </c>
      <c r="AZ245" s="15" t="str">
        <f>IFERROR(VLOOKUP($G245,TAB!$J:$BB,MATCH($AT245,TAB!$1:$1,0)-6,FALSE),"")</f>
        <v/>
      </c>
      <c r="BA245" s="15" t="str">
        <f t="shared" si="113"/>
        <v/>
      </c>
      <c r="BB245" s="14" t="str">
        <f>IFERROR(VLOOKUP(BA245,INSTRUCTION!$I$1:$J$101,2),"")</f>
        <v/>
      </c>
      <c r="BC245" s="15" t="str">
        <f t="shared" si="133"/>
        <v/>
      </c>
      <c r="BD245" s="15" t="str">
        <f>IF(C245=0,"",TAB!I245)</f>
        <v/>
      </c>
      <c r="BE245" s="15" t="str">
        <f>IFERROR(VLOOKUP(BD245,INSTRUCTION!$D$2:$E$18,2,FALSE),"")</f>
        <v/>
      </c>
      <c r="BF245" s="15" t="str">
        <f t="shared" si="114"/>
        <v/>
      </c>
      <c r="BG245" s="15" t="str">
        <f>IFERROR(VLOOKUP($G245,TAB!$J:$BB,MATCH($BD245,TAB!$1:$1,0)-9,FALSE),"")</f>
        <v/>
      </c>
      <c r="BH245" s="15" t="str">
        <f>IF(BG245="AB",IFERROR(VLOOKUP($G245,TAB!$J:$BB,MATCH($BD245,TAB!$1:$1,0)-8,FALSE),""),"NA")</f>
        <v>NA</v>
      </c>
      <c r="BI245" s="15" t="str">
        <f>IFERROR(VLOOKUP($G245,TAB!$J:$BB,MATCH($BD245,TAB!$1:$1,0)-7,FALSE),"")</f>
        <v/>
      </c>
      <c r="BJ245" s="15" t="str">
        <f>IFERROR(VLOOKUP($G245,TAB!$J:$BB,MATCH($BD245,TAB!$1:$1,0)-6,FALSE),"")</f>
        <v/>
      </c>
      <c r="BK245" s="15" t="str">
        <f t="shared" si="115"/>
        <v/>
      </c>
      <c r="BL245" s="14" t="str">
        <f>IFERROR(VLOOKUP(BK245,INSTRUCTION!$I$1:$J$101,2),"")</f>
        <v/>
      </c>
      <c r="BM245" s="15" t="str">
        <f t="shared" si="134"/>
        <v/>
      </c>
      <c r="BN245" s="15" t="str">
        <f t="shared" si="116"/>
        <v/>
      </c>
      <c r="BO245" s="15" t="str">
        <f>IFERROR(SUMPRODUCT(LARGE((J245,S245,AC245,AM245,AW245,BG245),{1,2,3,4,5})),"")</f>
        <v/>
      </c>
      <c r="BP245" s="15" t="str">
        <f>IFERROR(SUMPRODUCT(LARGE((K245,U245,AE245,AO245,AY245,BI245),{1,2,3,4,5})),"")</f>
        <v/>
      </c>
      <c r="BQ245" s="15" t="str">
        <f>IF(BP245=0,"N.A.",IFERROR(SUMPRODUCT(LARGE((N245,W245,AG245,AQ245,BA245,BK245),{1,2,3,4,5})),""))</f>
        <v/>
      </c>
      <c r="BR245" s="15" t="str">
        <f t="shared" si="117"/>
        <v/>
      </c>
      <c r="BS245" s="15" t="str">
        <f t="shared" si="118"/>
        <v/>
      </c>
      <c r="BT245" s="15" t="str">
        <f t="shared" si="119"/>
        <v>N.A.</v>
      </c>
      <c r="BU245" s="15" t="str">
        <f t="shared" si="120"/>
        <v>N.A.</v>
      </c>
      <c r="BV245" s="15" t="str">
        <f t="shared" si="121"/>
        <v>N.A.</v>
      </c>
      <c r="BW245" s="34" t="str">
        <f t="shared" si="122"/>
        <v>N.A.</v>
      </c>
      <c r="BX245" s="15" t="str">
        <f t="shared" si="123"/>
        <v>N.A.</v>
      </c>
      <c r="BY245" s="15" t="str">
        <f t="shared" si="124"/>
        <v>N.A.</v>
      </c>
      <c r="BZ245" s="15" t="str">
        <f t="shared" si="127"/>
        <v>FAILED</v>
      </c>
      <c r="CA245" s="20" t="str">
        <f t="shared" si="125"/>
        <v/>
      </c>
      <c r="CB245" s="16">
        <f t="shared" si="126"/>
        <v>0</v>
      </c>
    </row>
    <row r="246" spans="1:80" x14ac:dyDescent="0.3">
      <c r="A246" s="49">
        <v>244</v>
      </c>
      <c r="B246" s="15">
        <f>TAB!A246</f>
        <v>0</v>
      </c>
      <c r="C246" s="15">
        <f>TAB!B246</f>
        <v>0</v>
      </c>
      <c r="D246" s="14" t="str">
        <f>IF(C246=0,"",TAB!C246)</f>
        <v/>
      </c>
      <c r="E246" s="14" t="str">
        <f>IF(C246=0,"",TAB!D246)</f>
        <v/>
      </c>
      <c r="F246" s="36" t="str">
        <f>IF(C246=0,"",TAB!E246)</f>
        <v/>
      </c>
      <c r="G246" s="14" t="str">
        <f>IF(C246=0,"",TAB!J246)</f>
        <v/>
      </c>
      <c r="H246" s="15" t="str">
        <f t="shared" si="103"/>
        <v/>
      </c>
      <c r="I246" s="15" t="str">
        <f t="shared" si="128"/>
        <v/>
      </c>
      <c r="J246" s="15" t="str">
        <f>IFERROR(VLOOKUP($G246,TAB!$J:$BB,2,FALSE),"")</f>
        <v/>
      </c>
      <c r="K246" s="15" t="str">
        <f>IF(J246="AB",IFERROR(VLOOKUP($G246,TAB!$J:$BB,3,FALSE),""),"NA")</f>
        <v>NA</v>
      </c>
      <c r="L246" s="15" t="str">
        <f>IFERROR(VLOOKUP($G246,TAB!$J:$BB,4,FALSE),"")</f>
        <v/>
      </c>
      <c r="M246" s="15" t="str">
        <f>IFERROR(VLOOKUP($G246,TAB!$J:$BB,5,FALSE),"")</f>
        <v/>
      </c>
      <c r="N246" s="15" t="str">
        <f t="shared" si="104"/>
        <v/>
      </c>
      <c r="O246" s="14" t="str">
        <f>IFERROR(VLOOKUP(N246,INSTRUCTION!$I$1:$J$101,2),"")</f>
        <v/>
      </c>
      <c r="P246" s="15" t="str">
        <f t="shared" si="129"/>
        <v/>
      </c>
      <c r="Q246" s="15" t="str">
        <f t="shared" si="105"/>
        <v/>
      </c>
      <c r="R246" s="15" t="str">
        <f t="shared" si="106"/>
        <v/>
      </c>
      <c r="S246" s="15" t="str">
        <f>IFERROR(VLOOKUP($G246,TAB!$J:$BB,6,FALSE),"")</f>
        <v/>
      </c>
      <c r="T246" s="15" t="str">
        <f>IF(S246="AB",IFERROR(VLOOKUP($G246,TAB!$J:$BB,7,FALSE),""),"NA")</f>
        <v>NA</v>
      </c>
      <c r="U246" s="15" t="str">
        <f>IFERROR(VLOOKUP($G246,TAB!$J:$BB,8,FALSE),"")</f>
        <v/>
      </c>
      <c r="V246" s="15" t="str">
        <f>IFERROR(VLOOKUP($G246,TAB!$J:$BB,9,FALSE),"")</f>
        <v/>
      </c>
      <c r="W246" s="15" t="str">
        <f t="shared" si="107"/>
        <v/>
      </c>
      <c r="X246" s="14" t="str">
        <f>IFERROR(VLOOKUP(W246,INSTRUCTION!$I$1:$J$101,2),"")</f>
        <v/>
      </c>
      <c r="Y246" s="15" t="str">
        <f t="shared" si="130"/>
        <v/>
      </c>
      <c r="Z246" s="14" t="str">
        <f>IF(C246=0,"",TAB!F246)</f>
        <v/>
      </c>
      <c r="AA246" s="15" t="str">
        <f>IFERROR(VLOOKUP(Z246,INSTRUCTION!$D$2:$E$18,2,FALSE),"")</f>
        <v/>
      </c>
      <c r="AB246" s="15" t="str">
        <f t="shared" si="108"/>
        <v/>
      </c>
      <c r="AC246" s="15" t="str">
        <f>IFERROR(VLOOKUP($G246,TAB!$J:$BB,MATCH($Z246,TAB!$1:$1,0)-9,FALSE),"")</f>
        <v/>
      </c>
      <c r="AD246" s="15" t="str">
        <f>IF(AC246="AB",IFERROR(VLOOKUP($G246,TAB!$J:$BB,MATCH($Z246,TAB!$1:$1,0)-8,FALSE),""),"NA")</f>
        <v>NA</v>
      </c>
      <c r="AE246" s="15" t="str">
        <f>IFERROR(VLOOKUP($G246,TAB!$J:$BB,MATCH($Z246,TAB!$1:$1,0)-7,FALSE),"")</f>
        <v/>
      </c>
      <c r="AF246" s="15" t="str">
        <f>IFERROR(VLOOKUP($G246,TAB!$J:$BB,MATCH($Z246,TAB!$1:$1,0)-6,FALSE),"")</f>
        <v/>
      </c>
      <c r="AG246" s="15" t="str">
        <f t="shared" si="109"/>
        <v/>
      </c>
      <c r="AH246" s="14" t="str">
        <f>IFERROR(VLOOKUP(AG246,INSTRUCTION!$I$1:$J$101,2),"")</f>
        <v/>
      </c>
      <c r="AI246" s="15" t="str">
        <f t="shared" si="131"/>
        <v/>
      </c>
      <c r="AJ246" s="15" t="str">
        <f>IF(C246=0,"",TAB!G246)</f>
        <v/>
      </c>
      <c r="AK246" s="15" t="str">
        <f>IFERROR(VLOOKUP(AJ246,INSTRUCTION!$D$2:$E$18,2,FALSE),"")</f>
        <v/>
      </c>
      <c r="AL246" s="15" t="str">
        <f t="shared" si="110"/>
        <v/>
      </c>
      <c r="AM246" s="15" t="str">
        <f>IFERROR(VLOOKUP($G246,TAB!$J:$BB,MATCH($AJ246,TAB!$1:$1,0)-9,FALSE),"")</f>
        <v/>
      </c>
      <c r="AN246" s="15" t="str">
        <f>IF(AM246="AB",IFERROR(VLOOKUP($G246,TAB!$J:$BB,MATCH($AJ246,TAB!$1:$1,0)-8,FALSE),""),"NA")</f>
        <v>NA</v>
      </c>
      <c r="AO246" s="15" t="str">
        <f>IFERROR(VLOOKUP($G246,TAB!$J:$BB,MATCH($AJ246,TAB!$1:$1,0)-7,FALSE),"")</f>
        <v/>
      </c>
      <c r="AP246" s="15" t="str">
        <f>IFERROR(VLOOKUP($G246,TAB!$J:$BB,MATCH($AJ246,TAB!$1:$1,0)-6,FALSE),"")</f>
        <v/>
      </c>
      <c r="AQ246" s="15" t="str">
        <f t="shared" si="111"/>
        <v/>
      </c>
      <c r="AR246" s="14" t="str">
        <f>IFERROR(VLOOKUP(AQ246,INSTRUCTION!$I$1:$J$101,2),"")</f>
        <v/>
      </c>
      <c r="AS246" s="15" t="str">
        <f t="shared" si="132"/>
        <v/>
      </c>
      <c r="AT246" s="15" t="str">
        <f>IF(C246=0,"",TAB!H246)</f>
        <v/>
      </c>
      <c r="AU246" s="15" t="str">
        <f>IFERROR(VLOOKUP(AT246,INSTRUCTION!$D$2:$E$18,2,FALSE),"")</f>
        <v/>
      </c>
      <c r="AV246" s="15" t="str">
        <f t="shared" si="112"/>
        <v/>
      </c>
      <c r="AW246" s="15" t="str">
        <f>IFERROR(VLOOKUP($G246,TAB!$J:$BB,MATCH($AT246,TAB!$1:$1,0)-9,FALSE),"")</f>
        <v/>
      </c>
      <c r="AX246" s="15" t="str">
        <f>IF(AW246="AB",IFERROR(VLOOKUP($G246,TAB!$J:$BB,MATCH($AT246,TAB!$1:$1,0)-8,FALSE),""),"NA")</f>
        <v>NA</v>
      </c>
      <c r="AY246" s="15" t="str">
        <f>IFERROR(VLOOKUP($G246,TAB!$J:$BB,MATCH($AT246,TAB!$1:$1,0)-7,FALSE),"")</f>
        <v/>
      </c>
      <c r="AZ246" s="15" t="str">
        <f>IFERROR(VLOOKUP($G246,TAB!$J:$BB,MATCH($AT246,TAB!$1:$1,0)-6,FALSE),"")</f>
        <v/>
      </c>
      <c r="BA246" s="15" t="str">
        <f t="shared" si="113"/>
        <v/>
      </c>
      <c r="BB246" s="14" t="str">
        <f>IFERROR(VLOOKUP(BA246,INSTRUCTION!$I$1:$J$101,2),"")</f>
        <v/>
      </c>
      <c r="BC246" s="15" t="str">
        <f t="shared" si="133"/>
        <v/>
      </c>
      <c r="BD246" s="15" t="str">
        <f>IF(C246=0,"",TAB!I246)</f>
        <v/>
      </c>
      <c r="BE246" s="15" t="str">
        <f>IFERROR(VLOOKUP(BD246,INSTRUCTION!$D$2:$E$18,2,FALSE),"")</f>
        <v/>
      </c>
      <c r="BF246" s="15" t="str">
        <f t="shared" si="114"/>
        <v/>
      </c>
      <c r="BG246" s="15" t="str">
        <f>IFERROR(VLOOKUP($G246,TAB!$J:$BB,MATCH($BD246,TAB!$1:$1,0)-9,FALSE),"")</f>
        <v/>
      </c>
      <c r="BH246" s="15" t="str">
        <f>IF(BG246="AB",IFERROR(VLOOKUP($G246,TAB!$J:$BB,MATCH($BD246,TAB!$1:$1,0)-8,FALSE),""),"NA")</f>
        <v>NA</v>
      </c>
      <c r="BI246" s="15" t="str">
        <f>IFERROR(VLOOKUP($G246,TAB!$J:$BB,MATCH($BD246,TAB!$1:$1,0)-7,FALSE),"")</f>
        <v/>
      </c>
      <c r="BJ246" s="15" t="str">
        <f>IFERROR(VLOOKUP($G246,TAB!$J:$BB,MATCH($BD246,TAB!$1:$1,0)-6,FALSE),"")</f>
        <v/>
      </c>
      <c r="BK246" s="15" t="str">
        <f t="shared" si="115"/>
        <v/>
      </c>
      <c r="BL246" s="14" t="str">
        <f>IFERROR(VLOOKUP(BK246,INSTRUCTION!$I$1:$J$101,2),"")</f>
        <v/>
      </c>
      <c r="BM246" s="15" t="str">
        <f t="shared" si="134"/>
        <v/>
      </c>
      <c r="BN246" s="15" t="str">
        <f t="shared" si="116"/>
        <v/>
      </c>
      <c r="BO246" s="15" t="str">
        <f>IFERROR(SUMPRODUCT(LARGE((J246,S246,AC246,AM246,AW246,BG246),{1,2,3,4,5})),"")</f>
        <v/>
      </c>
      <c r="BP246" s="15" t="str">
        <f>IFERROR(SUMPRODUCT(LARGE((K246,U246,AE246,AO246,AY246,BI246),{1,2,3,4,5})),"")</f>
        <v/>
      </c>
      <c r="BQ246" s="15" t="str">
        <f>IF(BP246=0,"N.A.",IFERROR(SUMPRODUCT(LARGE((N246,W246,AG246,AQ246,BA246,BK246),{1,2,3,4,5})),""))</f>
        <v/>
      </c>
      <c r="BR246" s="15" t="str">
        <f t="shared" si="117"/>
        <v/>
      </c>
      <c r="BS246" s="15" t="str">
        <f t="shared" si="118"/>
        <v/>
      </c>
      <c r="BT246" s="15" t="str">
        <f t="shared" si="119"/>
        <v>N.A.</v>
      </c>
      <c r="BU246" s="15" t="str">
        <f t="shared" si="120"/>
        <v>N.A.</v>
      </c>
      <c r="BV246" s="15" t="str">
        <f t="shared" si="121"/>
        <v>N.A.</v>
      </c>
      <c r="BW246" s="34" t="str">
        <f t="shared" si="122"/>
        <v>N.A.</v>
      </c>
      <c r="BX246" s="15" t="str">
        <f t="shared" si="123"/>
        <v>N.A.</v>
      </c>
      <c r="BY246" s="15" t="str">
        <f t="shared" si="124"/>
        <v>N.A.</v>
      </c>
      <c r="BZ246" s="15" t="str">
        <f t="shared" si="127"/>
        <v>FAILED</v>
      </c>
      <c r="CA246" s="20" t="str">
        <f t="shared" si="125"/>
        <v/>
      </c>
      <c r="CB246" s="16">
        <f t="shared" si="126"/>
        <v>0</v>
      </c>
    </row>
    <row r="247" spans="1:80" x14ac:dyDescent="0.3">
      <c r="A247" s="49">
        <v>245</v>
      </c>
      <c r="B247" s="15">
        <f>TAB!A247</f>
        <v>0</v>
      </c>
      <c r="C247" s="15">
        <f>TAB!B247</f>
        <v>0</v>
      </c>
      <c r="D247" s="14" t="str">
        <f>IF(C247=0,"",TAB!C247)</f>
        <v/>
      </c>
      <c r="E247" s="14" t="str">
        <f>IF(C247=0,"",TAB!D247)</f>
        <v/>
      </c>
      <c r="F247" s="36" t="str">
        <f>IF(C247=0,"",TAB!E247)</f>
        <v/>
      </c>
      <c r="G247" s="14" t="str">
        <f>IF(C247=0,"",TAB!J247)</f>
        <v/>
      </c>
      <c r="H247" s="15" t="str">
        <f t="shared" si="103"/>
        <v/>
      </c>
      <c r="I247" s="15" t="str">
        <f t="shared" si="128"/>
        <v/>
      </c>
      <c r="J247" s="15" t="str">
        <f>IFERROR(VLOOKUP($G247,TAB!$J:$BB,2,FALSE),"")</f>
        <v/>
      </c>
      <c r="K247" s="15" t="str">
        <f>IF(J247="AB",IFERROR(VLOOKUP($G247,TAB!$J:$BB,3,FALSE),""),"NA")</f>
        <v>NA</v>
      </c>
      <c r="L247" s="15" t="str">
        <f>IFERROR(VLOOKUP($G247,TAB!$J:$BB,4,FALSE),"")</f>
        <v/>
      </c>
      <c r="M247" s="15" t="str">
        <f>IFERROR(VLOOKUP($G247,TAB!$J:$BB,5,FALSE),"")</f>
        <v/>
      </c>
      <c r="N247" s="15" t="str">
        <f t="shared" si="104"/>
        <v/>
      </c>
      <c r="O247" s="14" t="str">
        <f>IFERROR(VLOOKUP(N247,INSTRUCTION!$I$1:$J$101,2),"")</f>
        <v/>
      </c>
      <c r="P247" s="15" t="str">
        <f t="shared" si="129"/>
        <v/>
      </c>
      <c r="Q247" s="15" t="str">
        <f t="shared" si="105"/>
        <v/>
      </c>
      <c r="R247" s="15" t="str">
        <f t="shared" si="106"/>
        <v/>
      </c>
      <c r="S247" s="15" t="str">
        <f>IFERROR(VLOOKUP($G247,TAB!$J:$BB,6,FALSE),"")</f>
        <v/>
      </c>
      <c r="T247" s="15" t="str">
        <f>IF(S247="AB",IFERROR(VLOOKUP($G247,TAB!$J:$BB,7,FALSE),""),"NA")</f>
        <v>NA</v>
      </c>
      <c r="U247" s="15" t="str">
        <f>IFERROR(VLOOKUP($G247,TAB!$J:$BB,8,FALSE),"")</f>
        <v/>
      </c>
      <c r="V247" s="15" t="str">
        <f>IFERROR(VLOOKUP($G247,TAB!$J:$BB,9,FALSE),"")</f>
        <v/>
      </c>
      <c r="W247" s="15" t="str">
        <f t="shared" si="107"/>
        <v/>
      </c>
      <c r="X247" s="14" t="str">
        <f>IFERROR(VLOOKUP(W247,INSTRUCTION!$I$1:$J$101,2),"")</f>
        <v/>
      </c>
      <c r="Y247" s="15" t="str">
        <f t="shared" si="130"/>
        <v/>
      </c>
      <c r="Z247" s="14" t="str">
        <f>IF(C247=0,"",TAB!F247)</f>
        <v/>
      </c>
      <c r="AA247" s="15" t="str">
        <f>IFERROR(VLOOKUP(Z247,INSTRUCTION!$D$2:$E$18,2,FALSE),"")</f>
        <v/>
      </c>
      <c r="AB247" s="15" t="str">
        <f t="shared" si="108"/>
        <v/>
      </c>
      <c r="AC247" s="15" t="str">
        <f>IFERROR(VLOOKUP($G247,TAB!$J:$BB,MATCH($Z247,TAB!$1:$1,0)-9,FALSE),"")</f>
        <v/>
      </c>
      <c r="AD247" s="15" t="str">
        <f>IF(AC247="AB",IFERROR(VLOOKUP($G247,TAB!$J:$BB,MATCH($Z247,TAB!$1:$1,0)-8,FALSE),""),"NA")</f>
        <v>NA</v>
      </c>
      <c r="AE247" s="15" t="str">
        <f>IFERROR(VLOOKUP($G247,TAB!$J:$BB,MATCH($Z247,TAB!$1:$1,0)-7,FALSE),"")</f>
        <v/>
      </c>
      <c r="AF247" s="15" t="str">
        <f>IFERROR(VLOOKUP($G247,TAB!$J:$BB,MATCH($Z247,TAB!$1:$1,0)-6,FALSE),"")</f>
        <v/>
      </c>
      <c r="AG247" s="15" t="str">
        <f t="shared" si="109"/>
        <v/>
      </c>
      <c r="AH247" s="14" t="str">
        <f>IFERROR(VLOOKUP(AG247,INSTRUCTION!$I$1:$J$101,2),"")</f>
        <v/>
      </c>
      <c r="AI247" s="15" t="str">
        <f t="shared" si="131"/>
        <v/>
      </c>
      <c r="AJ247" s="15" t="str">
        <f>IF(C247=0,"",TAB!G247)</f>
        <v/>
      </c>
      <c r="AK247" s="15" t="str">
        <f>IFERROR(VLOOKUP(AJ247,INSTRUCTION!$D$2:$E$18,2,FALSE),"")</f>
        <v/>
      </c>
      <c r="AL247" s="15" t="str">
        <f t="shared" si="110"/>
        <v/>
      </c>
      <c r="AM247" s="15" t="str">
        <f>IFERROR(VLOOKUP($G247,TAB!$J:$BB,MATCH($AJ247,TAB!$1:$1,0)-9,FALSE),"")</f>
        <v/>
      </c>
      <c r="AN247" s="15" t="str">
        <f>IF(AM247="AB",IFERROR(VLOOKUP($G247,TAB!$J:$BB,MATCH($AJ247,TAB!$1:$1,0)-8,FALSE),""),"NA")</f>
        <v>NA</v>
      </c>
      <c r="AO247" s="15" t="str">
        <f>IFERROR(VLOOKUP($G247,TAB!$J:$BB,MATCH($AJ247,TAB!$1:$1,0)-7,FALSE),"")</f>
        <v/>
      </c>
      <c r="AP247" s="15" t="str">
        <f>IFERROR(VLOOKUP($G247,TAB!$J:$BB,MATCH($AJ247,TAB!$1:$1,0)-6,FALSE),"")</f>
        <v/>
      </c>
      <c r="AQ247" s="15" t="str">
        <f t="shared" si="111"/>
        <v/>
      </c>
      <c r="AR247" s="14" t="str">
        <f>IFERROR(VLOOKUP(AQ247,INSTRUCTION!$I$1:$J$101,2),"")</f>
        <v/>
      </c>
      <c r="AS247" s="15" t="str">
        <f t="shared" si="132"/>
        <v/>
      </c>
      <c r="AT247" s="15" t="str">
        <f>IF(C247=0,"",TAB!H247)</f>
        <v/>
      </c>
      <c r="AU247" s="15" t="str">
        <f>IFERROR(VLOOKUP(AT247,INSTRUCTION!$D$2:$E$18,2,FALSE),"")</f>
        <v/>
      </c>
      <c r="AV247" s="15" t="str">
        <f t="shared" si="112"/>
        <v/>
      </c>
      <c r="AW247" s="15" t="str">
        <f>IFERROR(VLOOKUP($G247,TAB!$J:$BB,MATCH($AT247,TAB!$1:$1,0)-9,FALSE),"")</f>
        <v/>
      </c>
      <c r="AX247" s="15" t="str">
        <f>IF(AW247="AB",IFERROR(VLOOKUP($G247,TAB!$J:$BB,MATCH($AT247,TAB!$1:$1,0)-8,FALSE),""),"NA")</f>
        <v>NA</v>
      </c>
      <c r="AY247" s="15" t="str">
        <f>IFERROR(VLOOKUP($G247,TAB!$J:$BB,MATCH($AT247,TAB!$1:$1,0)-7,FALSE),"")</f>
        <v/>
      </c>
      <c r="AZ247" s="15" t="str">
        <f>IFERROR(VLOOKUP($G247,TAB!$J:$BB,MATCH($AT247,TAB!$1:$1,0)-6,FALSE),"")</f>
        <v/>
      </c>
      <c r="BA247" s="15" t="str">
        <f t="shared" si="113"/>
        <v/>
      </c>
      <c r="BB247" s="14" t="str">
        <f>IFERROR(VLOOKUP(BA247,INSTRUCTION!$I$1:$J$101,2),"")</f>
        <v/>
      </c>
      <c r="BC247" s="15" t="str">
        <f t="shared" si="133"/>
        <v/>
      </c>
      <c r="BD247" s="15" t="str">
        <f>IF(C247=0,"",TAB!I247)</f>
        <v/>
      </c>
      <c r="BE247" s="15" t="str">
        <f>IFERROR(VLOOKUP(BD247,INSTRUCTION!$D$2:$E$18,2,FALSE),"")</f>
        <v/>
      </c>
      <c r="BF247" s="15" t="str">
        <f t="shared" si="114"/>
        <v/>
      </c>
      <c r="BG247" s="15" t="str">
        <f>IFERROR(VLOOKUP($G247,TAB!$J:$BB,MATCH($BD247,TAB!$1:$1,0)-9,FALSE),"")</f>
        <v/>
      </c>
      <c r="BH247" s="15" t="str">
        <f>IF(BG247="AB",IFERROR(VLOOKUP($G247,TAB!$J:$BB,MATCH($BD247,TAB!$1:$1,0)-8,FALSE),""),"NA")</f>
        <v>NA</v>
      </c>
      <c r="BI247" s="15" t="str">
        <f>IFERROR(VLOOKUP($G247,TAB!$J:$BB,MATCH($BD247,TAB!$1:$1,0)-7,FALSE),"")</f>
        <v/>
      </c>
      <c r="BJ247" s="15" t="str">
        <f>IFERROR(VLOOKUP($G247,TAB!$J:$BB,MATCH($BD247,TAB!$1:$1,0)-6,FALSE),"")</f>
        <v/>
      </c>
      <c r="BK247" s="15" t="str">
        <f t="shared" si="115"/>
        <v/>
      </c>
      <c r="BL247" s="14" t="str">
        <f>IFERROR(VLOOKUP(BK247,INSTRUCTION!$I$1:$J$101,2),"")</f>
        <v/>
      </c>
      <c r="BM247" s="15" t="str">
        <f t="shared" si="134"/>
        <v/>
      </c>
      <c r="BN247" s="15" t="str">
        <f t="shared" si="116"/>
        <v/>
      </c>
      <c r="BO247" s="15" t="str">
        <f>IFERROR(SUMPRODUCT(LARGE((J247,S247,AC247,AM247,AW247,BG247),{1,2,3,4,5})),"")</f>
        <v/>
      </c>
      <c r="BP247" s="15" t="str">
        <f>IFERROR(SUMPRODUCT(LARGE((K247,U247,AE247,AO247,AY247,BI247),{1,2,3,4,5})),"")</f>
        <v/>
      </c>
      <c r="BQ247" s="15" t="str">
        <f>IF(BP247=0,"N.A.",IFERROR(SUMPRODUCT(LARGE((N247,W247,AG247,AQ247,BA247,BK247),{1,2,3,4,5})),""))</f>
        <v/>
      </c>
      <c r="BR247" s="15" t="str">
        <f t="shared" si="117"/>
        <v/>
      </c>
      <c r="BS247" s="15" t="str">
        <f t="shared" si="118"/>
        <v/>
      </c>
      <c r="BT247" s="15" t="str">
        <f t="shared" si="119"/>
        <v>N.A.</v>
      </c>
      <c r="BU247" s="15" t="str">
        <f t="shared" si="120"/>
        <v>N.A.</v>
      </c>
      <c r="BV247" s="15" t="str">
        <f t="shared" si="121"/>
        <v>N.A.</v>
      </c>
      <c r="BW247" s="34" t="str">
        <f t="shared" si="122"/>
        <v>N.A.</v>
      </c>
      <c r="BX247" s="15" t="str">
        <f t="shared" si="123"/>
        <v>N.A.</v>
      </c>
      <c r="BY247" s="15" t="str">
        <f t="shared" si="124"/>
        <v>N.A.</v>
      </c>
      <c r="BZ247" s="15" t="str">
        <f t="shared" si="127"/>
        <v>FAILED</v>
      </c>
      <c r="CA247" s="20" t="str">
        <f t="shared" si="125"/>
        <v/>
      </c>
      <c r="CB247" s="16">
        <f t="shared" si="126"/>
        <v>0</v>
      </c>
    </row>
    <row r="248" spans="1:80" x14ac:dyDescent="0.3">
      <c r="A248" s="49">
        <v>246</v>
      </c>
      <c r="B248" s="15">
        <f>TAB!A248</f>
        <v>0</v>
      </c>
      <c r="C248" s="15">
        <f>TAB!B248</f>
        <v>0</v>
      </c>
      <c r="D248" s="14" t="str">
        <f>IF(C248=0,"",TAB!C248)</f>
        <v/>
      </c>
      <c r="E248" s="14" t="str">
        <f>IF(C248=0,"",TAB!D248)</f>
        <v/>
      </c>
      <c r="F248" s="36" t="str">
        <f>IF(C248=0,"",TAB!E248)</f>
        <v/>
      </c>
      <c r="G248" s="14" t="str">
        <f>IF(C248=0,"",TAB!J248)</f>
        <v/>
      </c>
      <c r="H248" s="15" t="str">
        <f t="shared" si="103"/>
        <v/>
      </c>
      <c r="I248" s="15" t="str">
        <f t="shared" si="128"/>
        <v/>
      </c>
      <c r="J248" s="15" t="str">
        <f>IFERROR(VLOOKUP($G248,TAB!$J:$BB,2,FALSE),"")</f>
        <v/>
      </c>
      <c r="K248" s="15" t="str">
        <f>IF(J248="AB",IFERROR(VLOOKUP($G248,TAB!$J:$BB,3,FALSE),""),"NA")</f>
        <v>NA</v>
      </c>
      <c r="L248" s="15" t="str">
        <f>IFERROR(VLOOKUP($G248,TAB!$J:$BB,4,FALSE),"")</f>
        <v/>
      </c>
      <c r="M248" s="15" t="str">
        <f>IFERROR(VLOOKUP($G248,TAB!$J:$BB,5,FALSE),"")</f>
        <v/>
      </c>
      <c r="N248" s="15" t="str">
        <f t="shared" si="104"/>
        <v/>
      </c>
      <c r="O248" s="14" t="str">
        <f>IFERROR(VLOOKUP(N248,INSTRUCTION!$I$1:$J$101,2),"")</f>
        <v/>
      </c>
      <c r="P248" s="15" t="str">
        <f t="shared" si="129"/>
        <v/>
      </c>
      <c r="Q248" s="15" t="str">
        <f t="shared" si="105"/>
        <v/>
      </c>
      <c r="R248" s="15" t="str">
        <f t="shared" si="106"/>
        <v/>
      </c>
      <c r="S248" s="15" t="str">
        <f>IFERROR(VLOOKUP($G248,TAB!$J:$BB,6,FALSE),"")</f>
        <v/>
      </c>
      <c r="T248" s="15" t="str">
        <f>IF(S248="AB",IFERROR(VLOOKUP($G248,TAB!$J:$BB,7,FALSE),""),"NA")</f>
        <v>NA</v>
      </c>
      <c r="U248" s="15" t="str">
        <f>IFERROR(VLOOKUP($G248,TAB!$J:$BB,8,FALSE),"")</f>
        <v/>
      </c>
      <c r="V248" s="15" t="str">
        <f>IFERROR(VLOOKUP($G248,TAB!$J:$BB,9,FALSE),"")</f>
        <v/>
      </c>
      <c r="W248" s="15" t="str">
        <f t="shared" si="107"/>
        <v/>
      </c>
      <c r="X248" s="14" t="str">
        <f>IFERROR(VLOOKUP(W248,INSTRUCTION!$I$1:$J$101,2),"")</f>
        <v/>
      </c>
      <c r="Y248" s="15" t="str">
        <f t="shared" si="130"/>
        <v/>
      </c>
      <c r="Z248" s="14" t="str">
        <f>IF(C248=0,"",TAB!F248)</f>
        <v/>
      </c>
      <c r="AA248" s="15" t="str">
        <f>IFERROR(VLOOKUP(Z248,INSTRUCTION!$D$2:$E$18,2,FALSE),"")</f>
        <v/>
      </c>
      <c r="AB248" s="15" t="str">
        <f t="shared" si="108"/>
        <v/>
      </c>
      <c r="AC248" s="15" t="str">
        <f>IFERROR(VLOOKUP($G248,TAB!$J:$BB,MATCH($Z248,TAB!$1:$1,0)-9,FALSE),"")</f>
        <v/>
      </c>
      <c r="AD248" s="15" t="str">
        <f>IF(AC248="AB",IFERROR(VLOOKUP($G248,TAB!$J:$BB,MATCH($Z248,TAB!$1:$1,0)-8,FALSE),""),"NA")</f>
        <v>NA</v>
      </c>
      <c r="AE248" s="15" t="str">
        <f>IFERROR(VLOOKUP($G248,TAB!$J:$BB,MATCH($Z248,TAB!$1:$1,0)-7,FALSE),"")</f>
        <v/>
      </c>
      <c r="AF248" s="15" t="str">
        <f>IFERROR(VLOOKUP($G248,TAB!$J:$BB,MATCH($Z248,TAB!$1:$1,0)-6,FALSE),"")</f>
        <v/>
      </c>
      <c r="AG248" s="15" t="str">
        <f t="shared" si="109"/>
        <v/>
      </c>
      <c r="AH248" s="14" t="str">
        <f>IFERROR(VLOOKUP(AG248,INSTRUCTION!$I$1:$J$101,2),"")</f>
        <v/>
      </c>
      <c r="AI248" s="15" t="str">
        <f t="shared" si="131"/>
        <v/>
      </c>
      <c r="AJ248" s="15" t="str">
        <f>IF(C248=0,"",TAB!G248)</f>
        <v/>
      </c>
      <c r="AK248" s="15" t="str">
        <f>IFERROR(VLOOKUP(AJ248,INSTRUCTION!$D$2:$E$18,2,FALSE),"")</f>
        <v/>
      </c>
      <c r="AL248" s="15" t="str">
        <f t="shared" si="110"/>
        <v/>
      </c>
      <c r="AM248" s="15" t="str">
        <f>IFERROR(VLOOKUP($G248,TAB!$J:$BB,MATCH($AJ248,TAB!$1:$1,0)-9,FALSE),"")</f>
        <v/>
      </c>
      <c r="AN248" s="15" t="str">
        <f>IF(AM248="AB",IFERROR(VLOOKUP($G248,TAB!$J:$BB,MATCH($AJ248,TAB!$1:$1,0)-8,FALSE),""),"NA")</f>
        <v>NA</v>
      </c>
      <c r="AO248" s="15" t="str">
        <f>IFERROR(VLOOKUP($G248,TAB!$J:$BB,MATCH($AJ248,TAB!$1:$1,0)-7,FALSE),"")</f>
        <v/>
      </c>
      <c r="AP248" s="15" t="str">
        <f>IFERROR(VLOOKUP($G248,TAB!$J:$BB,MATCH($AJ248,TAB!$1:$1,0)-6,FALSE),"")</f>
        <v/>
      </c>
      <c r="AQ248" s="15" t="str">
        <f t="shared" si="111"/>
        <v/>
      </c>
      <c r="AR248" s="14" t="str">
        <f>IFERROR(VLOOKUP(AQ248,INSTRUCTION!$I$1:$J$101,2),"")</f>
        <v/>
      </c>
      <c r="AS248" s="15" t="str">
        <f t="shared" si="132"/>
        <v/>
      </c>
      <c r="AT248" s="15" t="str">
        <f>IF(C248=0,"",TAB!H248)</f>
        <v/>
      </c>
      <c r="AU248" s="15" t="str">
        <f>IFERROR(VLOOKUP(AT248,INSTRUCTION!$D$2:$E$18,2,FALSE),"")</f>
        <v/>
      </c>
      <c r="AV248" s="15" t="str">
        <f t="shared" si="112"/>
        <v/>
      </c>
      <c r="AW248" s="15" t="str">
        <f>IFERROR(VLOOKUP($G248,TAB!$J:$BB,MATCH($AT248,TAB!$1:$1,0)-9,FALSE),"")</f>
        <v/>
      </c>
      <c r="AX248" s="15" t="str">
        <f>IF(AW248="AB",IFERROR(VLOOKUP($G248,TAB!$J:$BB,MATCH($AT248,TAB!$1:$1,0)-8,FALSE),""),"NA")</f>
        <v>NA</v>
      </c>
      <c r="AY248" s="15" t="str">
        <f>IFERROR(VLOOKUP($G248,TAB!$J:$BB,MATCH($AT248,TAB!$1:$1,0)-7,FALSE),"")</f>
        <v/>
      </c>
      <c r="AZ248" s="15" t="str">
        <f>IFERROR(VLOOKUP($G248,TAB!$J:$BB,MATCH($AT248,TAB!$1:$1,0)-6,FALSE),"")</f>
        <v/>
      </c>
      <c r="BA248" s="15" t="str">
        <f t="shared" si="113"/>
        <v/>
      </c>
      <c r="BB248" s="14" t="str">
        <f>IFERROR(VLOOKUP(BA248,INSTRUCTION!$I$1:$J$101,2),"")</f>
        <v/>
      </c>
      <c r="BC248" s="15" t="str">
        <f t="shared" si="133"/>
        <v/>
      </c>
      <c r="BD248" s="15" t="str">
        <f>IF(C248=0,"",TAB!I248)</f>
        <v/>
      </c>
      <c r="BE248" s="15" t="str">
        <f>IFERROR(VLOOKUP(BD248,INSTRUCTION!$D$2:$E$18,2,FALSE),"")</f>
        <v/>
      </c>
      <c r="BF248" s="15" t="str">
        <f t="shared" si="114"/>
        <v/>
      </c>
      <c r="BG248" s="15" t="str">
        <f>IFERROR(VLOOKUP($G248,TAB!$J:$BB,MATCH($BD248,TAB!$1:$1,0)-9,FALSE),"")</f>
        <v/>
      </c>
      <c r="BH248" s="15" t="str">
        <f>IF(BG248="AB",IFERROR(VLOOKUP($G248,TAB!$J:$BB,MATCH($BD248,TAB!$1:$1,0)-8,FALSE),""),"NA")</f>
        <v>NA</v>
      </c>
      <c r="BI248" s="15" t="str">
        <f>IFERROR(VLOOKUP($G248,TAB!$J:$BB,MATCH($BD248,TAB!$1:$1,0)-7,FALSE),"")</f>
        <v/>
      </c>
      <c r="BJ248" s="15" t="str">
        <f>IFERROR(VLOOKUP($G248,TAB!$J:$BB,MATCH($BD248,TAB!$1:$1,0)-6,FALSE),"")</f>
        <v/>
      </c>
      <c r="BK248" s="15" t="str">
        <f t="shared" si="115"/>
        <v/>
      </c>
      <c r="BL248" s="14" t="str">
        <f>IFERROR(VLOOKUP(BK248,INSTRUCTION!$I$1:$J$101,2),"")</f>
        <v/>
      </c>
      <c r="BM248" s="15" t="str">
        <f t="shared" si="134"/>
        <v/>
      </c>
      <c r="BN248" s="15" t="str">
        <f t="shared" si="116"/>
        <v/>
      </c>
      <c r="BO248" s="15" t="str">
        <f>IFERROR(SUMPRODUCT(LARGE((J248,S248,AC248,AM248,AW248,BG248),{1,2,3,4,5})),"")</f>
        <v/>
      </c>
      <c r="BP248" s="15" t="str">
        <f>IFERROR(SUMPRODUCT(LARGE((K248,U248,AE248,AO248,AY248,BI248),{1,2,3,4,5})),"")</f>
        <v/>
      </c>
      <c r="BQ248" s="15" t="str">
        <f>IF(BP248=0,"N.A.",IFERROR(SUMPRODUCT(LARGE((N248,W248,AG248,AQ248,BA248,BK248),{1,2,3,4,5})),""))</f>
        <v/>
      </c>
      <c r="BR248" s="15" t="str">
        <f t="shared" si="117"/>
        <v/>
      </c>
      <c r="BS248" s="15" t="str">
        <f t="shared" si="118"/>
        <v/>
      </c>
      <c r="BT248" s="15" t="str">
        <f t="shared" si="119"/>
        <v>N.A.</v>
      </c>
      <c r="BU248" s="15" t="str">
        <f t="shared" si="120"/>
        <v>N.A.</v>
      </c>
      <c r="BV248" s="15" t="str">
        <f t="shared" si="121"/>
        <v>N.A.</v>
      </c>
      <c r="BW248" s="34" t="str">
        <f t="shared" si="122"/>
        <v>N.A.</v>
      </c>
      <c r="BX248" s="15" t="str">
        <f t="shared" si="123"/>
        <v>N.A.</v>
      </c>
      <c r="BY248" s="15" t="str">
        <f t="shared" si="124"/>
        <v>N.A.</v>
      </c>
      <c r="BZ248" s="15" t="str">
        <f t="shared" si="127"/>
        <v>FAILED</v>
      </c>
      <c r="CA248" s="20" t="str">
        <f t="shared" si="125"/>
        <v/>
      </c>
      <c r="CB248" s="16">
        <f t="shared" si="126"/>
        <v>0</v>
      </c>
    </row>
    <row r="249" spans="1:80" x14ac:dyDescent="0.3">
      <c r="A249" s="49">
        <v>247</v>
      </c>
      <c r="B249" s="15">
        <f>TAB!A249</f>
        <v>0</v>
      </c>
      <c r="C249" s="15">
        <f>TAB!B249</f>
        <v>0</v>
      </c>
      <c r="D249" s="14" t="str">
        <f>IF(C249=0,"",TAB!C249)</f>
        <v/>
      </c>
      <c r="E249" s="14" t="str">
        <f>IF(C249=0,"",TAB!D249)</f>
        <v/>
      </c>
      <c r="F249" s="36" t="str">
        <f>IF(C249=0,"",TAB!E249)</f>
        <v/>
      </c>
      <c r="G249" s="14" t="str">
        <f>IF(C249=0,"",TAB!J249)</f>
        <v/>
      </c>
      <c r="H249" s="15" t="str">
        <f t="shared" si="103"/>
        <v/>
      </c>
      <c r="I249" s="15" t="str">
        <f t="shared" si="128"/>
        <v/>
      </c>
      <c r="J249" s="15" t="str">
        <f>IFERROR(VLOOKUP($G249,TAB!$J:$BB,2,FALSE),"")</f>
        <v/>
      </c>
      <c r="K249" s="15" t="str">
        <f>IF(J249="AB",IFERROR(VLOOKUP($G249,TAB!$J:$BB,3,FALSE),""),"NA")</f>
        <v>NA</v>
      </c>
      <c r="L249" s="15" t="str">
        <f>IFERROR(VLOOKUP($G249,TAB!$J:$BB,4,FALSE),"")</f>
        <v/>
      </c>
      <c r="M249" s="15" t="str">
        <f>IFERROR(VLOOKUP($G249,TAB!$J:$BB,5,FALSE),"")</f>
        <v/>
      </c>
      <c r="N249" s="15" t="str">
        <f t="shared" si="104"/>
        <v/>
      </c>
      <c r="O249" s="14" t="str">
        <f>IFERROR(VLOOKUP(N249,INSTRUCTION!$I$1:$J$101,2),"")</f>
        <v/>
      </c>
      <c r="P249" s="15" t="str">
        <f t="shared" si="129"/>
        <v/>
      </c>
      <c r="Q249" s="15" t="str">
        <f t="shared" si="105"/>
        <v/>
      </c>
      <c r="R249" s="15" t="str">
        <f t="shared" si="106"/>
        <v/>
      </c>
      <c r="S249" s="15" t="str">
        <f>IFERROR(VLOOKUP($G249,TAB!$J:$BB,6,FALSE),"")</f>
        <v/>
      </c>
      <c r="T249" s="15" t="str">
        <f>IF(S249="AB",IFERROR(VLOOKUP($G249,TAB!$J:$BB,7,FALSE),""),"NA")</f>
        <v>NA</v>
      </c>
      <c r="U249" s="15" t="str">
        <f>IFERROR(VLOOKUP($G249,TAB!$J:$BB,8,FALSE),"")</f>
        <v/>
      </c>
      <c r="V249" s="15" t="str">
        <f>IFERROR(VLOOKUP($G249,TAB!$J:$BB,9,FALSE),"")</f>
        <v/>
      </c>
      <c r="W249" s="15" t="str">
        <f t="shared" si="107"/>
        <v/>
      </c>
      <c r="X249" s="14" t="str">
        <f>IFERROR(VLOOKUP(W249,INSTRUCTION!$I$1:$J$101,2),"")</f>
        <v/>
      </c>
      <c r="Y249" s="15" t="str">
        <f t="shared" si="130"/>
        <v/>
      </c>
      <c r="Z249" s="14" t="str">
        <f>IF(C249=0,"",TAB!F249)</f>
        <v/>
      </c>
      <c r="AA249" s="15" t="str">
        <f>IFERROR(VLOOKUP(Z249,INSTRUCTION!$D$2:$E$18,2,FALSE),"")</f>
        <v/>
      </c>
      <c r="AB249" s="15" t="str">
        <f t="shared" si="108"/>
        <v/>
      </c>
      <c r="AC249" s="15" t="str">
        <f>IFERROR(VLOOKUP($G249,TAB!$J:$BB,MATCH($Z249,TAB!$1:$1,0)-9,FALSE),"")</f>
        <v/>
      </c>
      <c r="AD249" s="15" t="str">
        <f>IF(AC249="AB",IFERROR(VLOOKUP($G249,TAB!$J:$BB,MATCH($Z249,TAB!$1:$1,0)-8,FALSE),""),"NA")</f>
        <v>NA</v>
      </c>
      <c r="AE249" s="15" t="str">
        <f>IFERROR(VLOOKUP($G249,TAB!$J:$BB,MATCH($Z249,TAB!$1:$1,0)-7,FALSE),"")</f>
        <v/>
      </c>
      <c r="AF249" s="15" t="str">
        <f>IFERROR(VLOOKUP($G249,TAB!$J:$BB,MATCH($Z249,TAB!$1:$1,0)-6,FALSE),"")</f>
        <v/>
      </c>
      <c r="AG249" s="15" t="str">
        <f t="shared" si="109"/>
        <v/>
      </c>
      <c r="AH249" s="14" t="str">
        <f>IFERROR(VLOOKUP(AG249,INSTRUCTION!$I$1:$J$101,2),"")</f>
        <v/>
      </c>
      <c r="AI249" s="15" t="str">
        <f t="shared" si="131"/>
        <v/>
      </c>
      <c r="AJ249" s="15" t="str">
        <f>IF(C249=0,"",TAB!G249)</f>
        <v/>
      </c>
      <c r="AK249" s="15" t="str">
        <f>IFERROR(VLOOKUP(AJ249,INSTRUCTION!$D$2:$E$18,2,FALSE),"")</f>
        <v/>
      </c>
      <c r="AL249" s="15" t="str">
        <f t="shared" si="110"/>
        <v/>
      </c>
      <c r="AM249" s="15" t="str">
        <f>IFERROR(VLOOKUP($G249,TAB!$J:$BB,MATCH($AJ249,TAB!$1:$1,0)-9,FALSE),"")</f>
        <v/>
      </c>
      <c r="AN249" s="15" t="str">
        <f>IF(AM249="AB",IFERROR(VLOOKUP($G249,TAB!$J:$BB,MATCH($AJ249,TAB!$1:$1,0)-8,FALSE),""),"NA")</f>
        <v>NA</v>
      </c>
      <c r="AO249" s="15" t="str">
        <f>IFERROR(VLOOKUP($G249,TAB!$J:$BB,MATCH($AJ249,TAB!$1:$1,0)-7,FALSE),"")</f>
        <v/>
      </c>
      <c r="AP249" s="15" t="str">
        <f>IFERROR(VLOOKUP($G249,TAB!$J:$BB,MATCH($AJ249,TAB!$1:$1,0)-6,FALSE),"")</f>
        <v/>
      </c>
      <c r="AQ249" s="15" t="str">
        <f t="shared" si="111"/>
        <v/>
      </c>
      <c r="AR249" s="14" t="str">
        <f>IFERROR(VLOOKUP(AQ249,INSTRUCTION!$I$1:$J$101,2),"")</f>
        <v/>
      </c>
      <c r="AS249" s="15" t="str">
        <f t="shared" si="132"/>
        <v/>
      </c>
      <c r="AT249" s="15" t="str">
        <f>IF(C249=0,"",TAB!H249)</f>
        <v/>
      </c>
      <c r="AU249" s="15" t="str">
        <f>IFERROR(VLOOKUP(AT249,INSTRUCTION!$D$2:$E$18,2,FALSE),"")</f>
        <v/>
      </c>
      <c r="AV249" s="15" t="str">
        <f t="shared" si="112"/>
        <v/>
      </c>
      <c r="AW249" s="15" t="str">
        <f>IFERROR(VLOOKUP($G249,TAB!$J:$BB,MATCH($AT249,TAB!$1:$1,0)-9,FALSE),"")</f>
        <v/>
      </c>
      <c r="AX249" s="15" t="str">
        <f>IF(AW249="AB",IFERROR(VLOOKUP($G249,TAB!$J:$BB,MATCH($AT249,TAB!$1:$1,0)-8,FALSE),""),"NA")</f>
        <v>NA</v>
      </c>
      <c r="AY249" s="15" t="str">
        <f>IFERROR(VLOOKUP($G249,TAB!$J:$BB,MATCH($AT249,TAB!$1:$1,0)-7,FALSE),"")</f>
        <v/>
      </c>
      <c r="AZ249" s="15" t="str">
        <f>IFERROR(VLOOKUP($G249,TAB!$J:$BB,MATCH($AT249,TAB!$1:$1,0)-6,FALSE),"")</f>
        <v/>
      </c>
      <c r="BA249" s="15" t="str">
        <f t="shared" si="113"/>
        <v/>
      </c>
      <c r="BB249" s="14" t="str">
        <f>IFERROR(VLOOKUP(BA249,INSTRUCTION!$I$1:$J$101,2),"")</f>
        <v/>
      </c>
      <c r="BC249" s="15" t="str">
        <f t="shared" si="133"/>
        <v/>
      </c>
      <c r="BD249" s="15" t="str">
        <f>IF(C249=0,"",TAB!I249)</f>
        <v/>
      </c>
      <c r="BE249" s="15" t="str">
        <f>IFERROR(VLOOKUP(BD249,INSTRUCTION!$D$2:$E$18,2,FALSE),"")</f>
        <v/>
      </c>
      <c r="BF249" s="15" t="str">
        <f t="shared" si="114"/>
        <v/>
      </c>
      <c r="BG249" s="15" t="str">
        <f>IFERROR(VLOOKUP($G249,TAB!$J:$BB,MATCH($BD249,TAB!$1:$1,0)-9,FALSE),"")</f>
        <v/>
      </c>
      <c r="BH249" s="15" t="str">
        <f>IF(BG249="AB",IFERROR(VLOOKUP($G249,TAB!$J:$BB,MATCH($BD249,TAB!$1:$1,0)-8,FALSE),""),"NA")</f>
        <v>NA</v>
      </c>
      <c r="BI249" s="15" t="str">
        <f>IFERROR(VLOOKUP($G249,TAB!$J:$BB,MATCH($BD249,TAB!$1:$1,0)-7,FALSE),"")</f>
        <v/>
      </c>
      <c r="BJ249" s="15" t="str">
        <f>IFERROR(VLOOKUP($G249,TAB!$J:$BB,MATCH($BD249,TAB!$1:$1,0)-6,FALSE),"")</f>
        <v/>
      </c>
      <c r="BK249" s="15" t="str">
        <f t="shared" si="115"/>
        <v/>
      </c>
      <c r="BL249" s="14" t="str">
        <f>IFERROR(VLOOKUP(BK249,INSTRUCTION!$I$1:$J$101,2),"")</f>
        <v/>
      </c>
      <c r="BM249" s="15" t="str">
        <f t="shared" si="134"/>
        <v/>
      </c>
      <c r="BN249" s="15" t="str">
        <f t="shared" si="116"/>
        <v/>
      </c>
      <c r="BO249" s="15" t="str">
        <f>IFERROR(SUMPRODUCT(LARGE((J249,S249,AC249,AM249,AW249,BG249),{1,2,3,4,5})),"")</f>
        <v/>
      </c>
      <c r="BP249" s="15" t="str">
        <f>IFERROR(SUMPRODUCT(LARGE((K249,U249,AE249,AO249,AY249,BI249),{1,2,3,4,5})),"")</f>
        <v/>
      </c>
      <c r="BQ249" s="15" t="str">
        <f>IF(BP249=0,"N.A.",IFERROR(SUMPRODUCT(LARGE((N249,W249,AG249,AQ249,BA249,BK249),{1,2,3,4,5})),""))</f>
        <v/>
      </c>
      <c r="BR249" s="15" t="str">
        <f t="shared" si="117"/>
        <v/>
      </c>
      <c r="BS249" s="15" t="str">
        <f t="shared" si="118"/>
        <v/>
      </c>
      <c r="BT249" s="15" t="str">
        <f t="shared" si="119"/>
        <v>N.A.</v>
      </c>
      <c r="BU249" s="15" t="str">
        <f t="shared" si="120"/>
        <v>N.A.</v>
      </c>
      <c r="BV249" s="15" t="str">
        <f t="shared" si="121"/>
        <v>N.A.</v>
      </c>
      <c r="BW249" s="34" t="str">
        <f t="shared" si="122"/>
        <v>N.A.</v>
      </c>
      <c r="BX249" s="15" t="str">
        <f t="shared" si="123"/>
        <v>N.A.</v>
      </c>
      <c r="BY249" s="15" t="str">
        <f t="shared" si="124"/>
        <v>N.A.</v>
      </c>
      <c r="BZ249" s="15" t="str">
        <f t="shared" si="127"/>
        <v>FAILED</v>
      </c>
      <c r="CA249" s="20" t="str">
        <f t="shared" si="125"/>
        <v/>
      </c>
      <c r="CB249" s="16">
        <f t="shared" si="126"/>
        <v>0</v>
      </c>
    </row>
    <row r="250" spans="1:80" x14ac:dyDescent="0.3">
      <c r="A250" s="49">
        <v>248</v>
      </c>
      <c r="B250" s="15">
        <f>TAB!A250</f>
        <v>0</v>
      </c>
      <c r="C250" s="15">
        <f>TAB!B250</f>
        <v>0</v>
      </c>
      <c r="D250" s="14" t="str">
        <f>IF(C250=0,"",TAB!C250)</f>
        <v/>
      </c>
      <c r="E250" s="14" t="str">
        <f>IF(C250=0,"",TAB!D250)</f>
        <v/>
      </c>
      <c r="F250" s="36" t="str">
        <f>IF(C250=0,"",TAB!E250)</f>
        <v/>
      </c>
      <c r="G250" s="14" t="str">
        <f>IF(C250=0,"",TAB!J250)</f>
        <v/>
      </c>
      <c r="H250" s="15" t="str">
        <f t="shared" si="103"/>
        <v/>
      </c>
      <c r="I250" s="15" t="str">
        <f t="shared" si="128"/>
        <v/>
      </c>
      <c r="J250" s="15" t="str">
        <f>IFERROR(VLOOKUP($G250,TAB!$J:$BB,2,FALSE),"")</f>
        <v/>
      </c>
      <c r="K250" s="15" t="str">
        <f>IF(J250="AB",IFERROR(VLOOKUP($G250,TAB!$J:$BB,3,FALSE),""),"NA")</f>
        <v>NA</v>
      </c>
      <c r="L250" s="15" t="str">
        <f>IFERROR(VLOOKUP($G250,TAB!$J:$BB,4,FALSE),"")</f>
        <v/>
      </c>
      <c r="M250" s="15" t="str">
        <f>IFERROR(VLOOKUP($G250,TAB!$J:$BB,5,FALSE),"")</f>
        <v/>
      </c>
      <c r="N250" s="15" t="str">
        <f t="shared" si="104"/>
        <v/>
      </c>
      <c r="O250" s="14" t="str">
        <f>IFERROR(VLOOKUP(N250,INSTRUCTION!$I$1:$J$101,2),"")</f>
        <v/>
      </c>
      <c r="P250" s="15" t="str">
        <f t="shared" si="129"/>
        <v/>
      </c>
      <c r="Q250" s="15" t="str">
        <f t="shared" si="105"/>
        <v/>
      </c>
      <c r="R250" s="15" t="str">
        <f t="shared" si="106"/>
        <v/>
      </c>
      <c r="S250" s="15" t="str">
        <f>IFERROR(VLOOKUP($G250,TAB!$J:$BB,6,FALSE),"")</f>
        <v/>
      </c>
      <c r="T250" s="15" t="str">
        <f>IF(S250="AB",IFERROR(VLOOKUP($G250,TAB!$J:$BB,7,FALSE),""),"NA")</f>
        <v>NA</v>
      </c>
      <c r="U250" s="15" t="str">
        <f>IFERROR(VLOOKUP($G250,TAB!$J:$BB,8,FALSE),"")</f>
        <v/>
      </c>
      <c r="V250" s="15" t="str">
        <f>IFERROR(VLOOKUP($G250,TAB!$J:$BB,9,FALSE),"")</f>
        <v/>
      </c>
      <c r="W250" s="15" t="str">
        <f t="shared" si="107"/>
        <v/>
      </c>
      <c r="X250" s="14" t="str">
        <f>IFERROR(VLOOKUP(W250,INSTRUCTION!$I$1:$J$101,2),"")</f>
        <v/>
      </c>
      <c r="Y250" s="15" t="str">
        <f t="shared" si="130"/>
        <v/>
      </c>
      <c r="Z250" s="14" t="str">
        <f>IF(C250=0,"",TAB!F250)</f>
        <v/>
      </c>
      <c r="AA250" s="15" t="str">
        <f>IFERROR(VLOOKUP(Z250,INSTRUCTION!$D$2:$E$18,2,FALSE),"")</f>
        <v/>
      </c>
      <c r="AB250" s="15" t="str">
        <f t="shared" si="108"/>
        <v/>
      </c>
      <c r="AC250" s="15" t="str">
        <f>IFERROR(VLOOKUP($G250,TAB!$J:$BB,MATCH($Z250,TAB!$1:$1,0)-9,FALSE),"")</f>
        <v/>
      </c>
      <c r="AD250" s="15" t="str">
        <f>IF(AC250="AB",IFERROR(VLOOKUP($G250,TAB!$J:$BB,MATCH($Z250,TAB!$1:$1,0)-8,FALSE),""),"NA")</f>
        <v>NA</v>
      </c>
      <c r="AE250" s="15" t="str">
        <f>IFERROR(VLOOKUP($G250,TAB!$J:$BB,MATCH($Z250,TAB!$1:$1,0)-7,FALSE),"")</f>
        <v/>
      </c>
      <c r="AF250" s="15" t="str">
        <f>IFERROR(VLOOKUP($G250,TAB!$J:$BB,MATCH($Z250,TAB!$1:$1,0)-6,FALSE),"")</f>
        <v/>
      </c>
      <c r="AG250" s="15" t="str">
        <f t="shared" si="109"/>
        <v/>
      </c>
      <c r="AH250" s="14" t="str">
        <f>IFERROR(VLOOKUP(AG250,INSTRUCTION!$I$1:$J$101,2),"")</f>
        <v/>
      </c>
      <c r="AI250" s="15" t="str">
        <f t="shared" si="131"/>
        <v/>
      </c>
      <c r="AJ250" s="15" t="str">
        <f>IF(C250=0,"",TAB!G250)</f>
        <v/>
      </c>
      <c r="AK250" s="15" t="str">
        <f>IFERROR(VLOOKUP(AJ250,INSTRUCTION!$D$2:$E$18,2,FALSE),"")</f>
        <v/>
      </c>
      <c r="AL250" s="15" t="str">
        <f t="shared" si="110"/>
        <v/>
      </c>
      <c r="AM250" s="15" t="str">
        <f>IFERROR(VLOOKUP($G250,TAB!$J:$BB,MATCH($AJ250,TAB!$1:$1,0)-9,FALSE),"")</f>
        <v/>
      </c>
      <c r="AN250" s="15" t="str">
        <f>IF(AM250="AB",IFERROR(VLOOKUP($G250,TAB!$J:$BB,MATCH($AJ250,TAB!$1:$1,0)-8,FALSE),""),"NA")</f>
        <v>NA</v>
      </c>
      <c r="AO250" s="15" t="str">
        <f>IFERROR(VLOOKUP($G250,TAB!$J:$BB,MATCH($AJ250,TAB!$1:$1,0)-7,FALSE),"")</f>
        <v/>
      </c>
      <c r="AP250" s="15" t="str">
        <f>IFERROR(VLOOKUP($G250,TAB!$J:$BB,MATCH($AJ250,TAB!$1:$1,0)-6,FALSE),"")</f>
        <v/>
      </c>
      <c r="AQ250" s="15" t="str">
        <f t="shared" si="111"/>
        <v/>
      </c>
      <c r="AR250" s="14" t="str">
        <f>IFERROR(VLOOKUP(AQ250,INSTRUCTION!$I$1:$J$101,2),"")</f>
        <v/>
      </c>
      <c r="AS250" s="15" t="str">
        <f t="shared" si="132"/>
        <v/>
      </c>
      <c r="AT250" s="15" t="str">
        <f>IF(C250=0,"",TAB!H250)</f>
        <v/>
      </c>
      <c r="AU250" s="15" t="str">
        <f>IFERROR(VLOOKUP(AT250,INSTRUCTION!$D$2:$E$18,2,FALSE),"")</f>
        <v/>
      </c>
      <c r="AV250" s="15" t="str">
        <f t="shared" si="112"/>
        <v/>
      </c>
      <c r="AW250" s="15" t="str">
        <f>IFERROR(VLOOKUP($G250,TAB!$J:$BB,MATCH($AT250,TAB!$1:$1,0)-9,FALSE),"")</f>
        <v/>
      </c>
      <c r="AX250" s="15" t="str">
        <f>IF(AW250="AB",IFERROR(VLOOKUP($G250,TAB!$J:$BB,MATCH($AT250,TAB!$1:$1,0)-8,FALSE),""),"NA")</f>
        <v>NA</v>
      </c>
      <c r="AY250" s="15" t="str">
        <f>IFERROR(VLOOKUP($G250,TAB!$J:$BB,MATCH($AT250,TAB!$1:$1,0)-7,FALSE),"")</f>
        <v/>
      </c>
      <c r="AZ250" s="15" t="str">
        <f>IFERROR(VLOOKUP($G250,TAB!$J:$BB,MATCH($AT250,TAB!$1:$1,0)-6,FALSE),"")</f>
        <v/>
      </c>
      <c r="BA250" s="15" t="str">
        <f t="shared" si="113"/>
        <v/>
      </c>
      <c r="BB250" s="14" t="str">
        <f>IFERROR(VLOOKUP(BA250,INSTRUCTION!$I$1:$J$101,2),"")</f>
        <v/>
      </c>
      <c r="BC250" s="15" t="str">
        <f t="shared" si="133"/>
        <v/>
      </c>
      <c r="BD250" s="15" t="str">
        <f>IF(C250=0,"",TAB!I250)</f>
        <v/>
      </c>
      <c r="BE250" s="15" t="str">
        <f>IFERROR(VLOOKUP(BD250,INSTRUCTION!$D$2:$E$18,2,FALSE),"")</f>
        <v/>
      </c>
      <c r="BF250" s="15" t="str">
        <f t="shared" si="114"/>
        <v/>
      </c>
      <c r="BG250" s="15" t="str">
        <f>IFERROR(VLOOKUP($G250,TAB!$J:$BB,MATCH($BD250,TAB!$1:$1,0)-9,FALSE),"")</f>
        <v/>
      </c>
      <c r="BH250" s="15" t="str">
        <f>IF(BG250="AB",IFERROR(VLOOKUP($G250,TAB!$J:$BB,MATCH($BD250,TAB!$1:$1,0)-8,FALSE),""),"NA")</f>
        <v>NA</v>
      </c>
      <c r="BI250" s="15" t="str">
        <f>IFERROR(VLOOKUP($G250,TAB!$J:$BB,MATCH($BD250,TAB!$1:$1,0)-7,FALSE),"")</f>
        <v/>
      </c>
      <c r="BJ250" s="15" t="str">
        <f>IFERROR(VLOOKUP($G250,TAB!$J:$BB,MATCH($BD250,TAB!$1:$1,0)-6,FALSE),"")</f>
        <v/>
      </c>
      <c r="BK250" s="15" t="str">
        <f t="shared" si="115"/>
        <v/>
      </c>
      <c r="BL250" s="14" t="str">
        <f>IFERROR(VLOOKUP(BK250,INSTRUCTION!$I$1:$J$101,2),"")</f>
        <v/>
      </c>
      <c r="BM250" s="15" t="str">
        <f t="shared" si="134"/>
        <v/>
      </c>
      <c r="BN250" s="15" t="str">
        <f t="shared" si="116"/>
        <v/>
      </c>
      <c r="BO250" s="15" t="str">
        <f>IFERROR(SUMPRODUCT(LARGE((J250,S250,AC250,AM250,AW250,BG250),{1,2,3,4,5})),"")</f>
        <v/>
      </c>
      <c r="BP250" s="15" t="str">
        <f>IFERROR(SUMPRODUCT(LARGE((K250,U250,AE250,AO250,AY250,BI250),{1,2,3,4,5})),"")</f>
        <v/>
      </c>
      <c r="BQ250" s="15" t="str">
        <f>IF(BP250=0,"N.A.",IFERROR(SUMPRODUCT(LARGE((N250,W250,AG250,AQ250,BA250,BK250),{1,2,3,4,5})),""))</f>
        <v/>
      </c>
      <c r="BR250" s="15" t="str">
        <f t="shared" si="117"/>
        <v/>
      </c>
      <c r="BS250" s="15" t="str">
        <f t="shared" si="118"/>
        <v/>
      </c>
      <c r="BT250" s="15" t="str">
        <f t="shared" si="119"/>
        <v>N.A.</v>
      </c>
      <c r="BU250" s="15" t="str">
        <f t="shared" si="120"/>
        <v>N.A.</v>
      </c>
      <c r="BV250" s="15" t="str">
        <f t="shared" si="121"/>
        <v>N.A.</v>
      </c>
      <c r="BW250" s="34" t="str">
        <f t="shared" si="122"/>
        <v>N.A.</v>
      </c>
      <c r="BX250" s="15" t="str">
        <f t="shared" si="123"/>
        <v>N.A.</v>
      </c>
      <c r="BY250" s="15" t="str">
        <f t="shared" si="124"/>
        <v>N.A.</v>
      </c>
      <c r="BZ250" s="15" t="str">
        <f t="shared" si="127"/>
        <v>FAILED</v>
      </c>
      <c r="CA250" s="20" t="str">
        <f t="shared" si="125"/>
        <v/>
      </c>
      <c r="CB250" s="16">
        <f t="shared" si="126"/>
        <v>0</v>
      </c>
    </row>
    <row r="251" spans="1:80" x14ac:dyDescent="0.3">
      <c r="A251" s="49">
        <v>249</v>
      </c>
      <c r="B251" s="15">
        <f>TAB!A251</f>
        <v>0</v>
      </c>
      <c r="C251" s="15">
        <f>TAB!B251</f>
        <v>0</v>
      </c>
      <c r="D251" s="14" t="str">
        <f>IF(C251=0,"",TAB!C251)</f>
        <v/>
      </c>
      <c r="E251" s="14" t="str">
        <f>IF(C251=0,"",TAB!D251)</f>
        <v/>
      </c>
      <c r="F251" s="36" t="str">
        <f>IF(C251=0,"",TAB!E251)</f>
        <v/>
      </c>
      <c r="G251" s="14" t="str">
        <f>IF(C251=0,"",TAB!J251)</f>
        <v/>
      </c>
      <c r="H251" s="15" t="str">
        <f t="shared" si="103"/>
        <v/>
      </c>
      <c r="I251" s="15" t="str">
        <f t="shared" si="128"/>
        <v/>
      </c>
      <c r="J251" s="15" t="str">
        <f>IFERROR(VLOOKUP($G251,TAB!$J:$BB,2,FALSE),"")</f>
        <v/>
      </c>
      <c r="K251" s="15" t="str">
        <f>IF(J251="AB",IFERROR(VLOOKUP($G251,TAB!$J:$BB,3,FALSE),""),"NA")</f>
        <v>NA</v>
      </c>
      <c r="L251" s="15" t="str">
        <f>IFERROR(VLOOKUP($G251,TAB!$J:$BB,4,FALSE),"")</f>
        <v/>
      </c>
      <c r="M251" s="15" t="str">
        <f>IFERROR(VLOOKUP($G251,TAB!$J:$BB,5,FALSE),"")</f>
        <v/>
      </c>
      <c r="N251" s="15" t="str">
        <f t="shared" si="104"/>
        <v/>
      </c>
      <c r="O251" s="14" t="str">
        <f>IFERROR(VLOOKUP(N251,INSTRUCTION!$I$1:$J$101,2),"")</f>
        <v/>
      </c>
      <c r="P251" s="15" t="str">
        <f t="shared" si="129"/>
        <v/>
      </c>
      <c r="Q251" s="15" t="str">
        <f t="shared" si="105"/>
        <v/>
      </c>
      <c r="R251" s="15" t="str">
        <f t="shared" si="106"/>
        <v/>
      </c>
      <c r="S251" s="15" t="str">
        <f>IFERROR(VLOOKUP($G251,TAB!$J:$BB,6,FALSE),"")</f>
        <v/>
      </c>
      <c r="T251" s="15" t="str">
        <f>IF(S251="AB",IFERROR(VLOOKUP($G251,TAB!$J:$BB,7,FALSE),""),"NA")</f>
        <v>NA</v>
      </c>
      <c r="U251" s="15" t="str">
        <f>IFERROR(VLOOKUP($G251,TAB!$J:$BB,8,FALSE),"")</f>
        <v/>
      </c>
      <c r="V251" s="15" t="str">
        <f>IFERROR(VLOOKUP($G251,TAB!$J:$BB,9,FALSE),"")</f>
        <v/>
      </c>
      <c r="W251" s="15" t="str">
        <f t="shared" si="107"/>
        <v/>
      </c>
      <c r="X251" s="14" t="str">
        <f>IFERROR(VLOOKUP(W251,INSTRUCTION!$I$1:$J$101,2),"")</f>
        <v/>
      </c>
      <c r="Y251" s="15" t="str">
        <f t="shared" si="130"/>
        <v/>
      </c>
      <c r="Z251" s="14" t="str">
        <f>IF(C251=0,"",TAB!F251)</f>
        <v/>
      </c>
      <c r="AA251" s="15" t="str">
        <f>IFERROR(VLOOKUP(Z251,INSTRUCTION!$D$2:$E$18,2,FALSE),"")</f>
        <v/>
      </c>
      <c r="AB251" s="15" t="str">
        <f t="shared" si="108"/>
        <v/>
      </c>
      <c r="AC251" s="15" t="str">
        <f>IFERROR(VLOOKUP($G251,TAB!$J:$BB,MATCH($Z251,TAB!$1:$1,0)-9,FALSE),"")</f>
        <v/>
      </c>
      <c r="AD251" s="15" t="str">
        <f>IF(AC251="AB",IFERROR(VLOOKUP($G251,TAB!$J:$BB,MATCH($Z251,TAB!$1:$1,0)-8,FALSE),""),"NA")</f>
        <v>NA</v>
      </c>
      <c r="AE251" s="15" t="str">
        <f>IFERROR(VLOOKUP($G251,TAB!$J:$BB,MATCH($Z251,TAB!$1:$1,0)-7,FALSE),"")</f>
        <v/>
      </c>
      <c r="AF251" s="15" t="str">
        <f>IFERROR(VLOOKUP($G251,TAB!$J:$BB,MATCH($Z251,TAB!$1:$1,0)-6,FALSE),"")</f>
        <v/>
      </c>
      <c r="AG251" s="15" t="str">
        <f t="shared" si="109"/>
        <v/>
      </c>
      <c r="AH251" s="14" t="str">
        <f>IFERROR(VLOOKUP(AG251,INSTRUCTION!$I$1:$J$101,2),"")</f>
        <v/>
      </c>
      <c r="AI251" s="15" t="str">
        <f t="shared" si="131"/>
        <v/>
      </c>
      <c r="AJ251" s="15" t="str">
        <f>IF(C251=0,"",TAB!G251)</f>
        <v/>
      </c>
      <c r="AK251" s="15" t="str">
        <f>IFERROR(VLOOKUP(AJ251,INSTRUCTION!$D$2:$E$18,2,FALSE),"")</f>
        <v/>
      </c>
      <c r="AL251" s="15" t="str">
        <f t="shared" si="110"/>
        <v/>
      </c>
      <c r="AM251" s="15" t="str">
        <f>IFERROR(VLOOKUP($G251,TAB!$J:$BB,MATCH($AJ251,TAB!$1:$1,0)-9,FALSE),"")</f>
        <v/>
      </c>
      <c r="AN251" s="15" t="str">
        <f>IF(AM251="AB",IFERROR(VLOOKUP($G251,TAB!$J:$BB,MATCH($AJ251,TAB!$1:$1,0)-8,FALSE),""),"NA")</f>
        <v>NA</v>
      </c>
      <c r="AO251" s="15" t="str">
        <f>IFERROR(VLOOKUP($G251,TAB!$J:$BB,MATCH($AJ251,TAB!$1:$1,0)-7,FALSE),"")</f>
        <v/>
      </c>
      <c r="AP251" s="15" t="str">
        <f>IFERROR(VLOOKUP($G251,TAB!$J:$BB,MATCH($AJ251,TAB!$1:$1,0)-6,FALSE),"")</f>
        <v/>
      </c>
      <c r="AQ251" s="15" t="str">
        <f t="shared" si="111"/>
        <v/>
      </c>
      <c r="AR251" s="14" t="str">
        <f>IFERROR(VLOOKUP(AQ251,INSTRUCTION!$I$1:$J$101,2),"")</f>
        <v/>
      </c>
      <c r="AS251" s="15" t="str">
        <f t="shared" si="132"/>
        <v/>
      </c>
      <c r="AT251" s="15" t="str">
        <f>IF(C251=0,"",TAB!H251)</f>
        <v/>
      </c>
      <c r="AU251" s="15" t="str">
        <f>IFERROR(VLOOKUP(AT251,INSTRUCTION!$D$2:$E$18,2,FALSE),"")</f>
        <v/>
      </c>
      <c r="AV251" s="15" t="str">
        <f t="shared" si="112"/>
        <v/>
      </c>
      <c r="AW251" s="15" t="str">
        <f>IFERROR(VLOOKUP($G251,TAB!$J:$BB,MATCH($AT251,TAB!$1:$1,0)-9,FALSE),"")</f>
        <v/>
      </c>
      <c r="AX251" s="15" t="str">
        <f>IF(AW251="AB",IFERROR(VLOOKUP($G251,TAB!$J:$BB,MATCH($AT251,TAB!$1:$1,0)-8,FALSE),""),"NA")</f>
        <v>NA</v>
      </c>
      <c r="AY251" s="15" t="str">
        <f>IFERROR(VLOOKUP($G251,TAB!$J:$BB,MATCH($AT251,TAB!$1:$1,0)-7,FALSE),"")</f>
        <v/>
      </c>
      <c r="AZ251" s="15" t="str">
        <f>IFERROR(VLOOKUP($G251,TAB!$J:$BB,MATCH($AT251,TAB!$1:$1,0)-6,FALSE),"")</f>
        <v/>
      </c>
      <c r="BA251" s="15" t="str">
        <f t="shared" si="113"/>
        <v/>
      </c>
      <c r="BB251" s="14" t="str">
        <f>IFERROR(VLOOKUP(BA251,INSTRUCTION!$I$1:$J$101,2),"")</f>
        <v/>
      </c>
      <c r="BC251" s="15" t="str">
        <f t="shared" si="133"/>
        <v/>
      </c>
      <c r="BD251" s="15" t="str">
        <f>IF(C251=0,"",TAB!I251)</f>
        <v/>
      </c>
      <c r="BE251" s="15" t="str">
        <f>IFERROR(VLOOKUP(BD251,INSTRUCTION!$D$2:$E$18,2,FALSE),"")</f>
        <v/>
      </c>
      <c r="BF251" s="15" t="str">
        <f t="shared" si="114"/>
        <v/>
      </c>
      <c r="BG251" s="15" t="str">
        <f>IFERROR(VLOOKUP($G251,TAB!$J:$BB,MATCH($BD251,TAB!$1:$1,0)-9,FALSE),"")</f>
        <v/>
      </c>
      <c r="BH251" s="15" t="str">
        <f>IF(BG251="AB",IFERROR(VLOOKUP($G251,TAB!$J:$BB,MATCH($BD251,TAB!$1:$1,0)-8,FALSE),""),"NA")</f>
        <v>NA</v>
      </c>
      <c r="BI251" s="15" t="str">
        <f>IFERROR(VLOOKUP($G251,TAB!$J:$BB,MATCH($BD251,TAB!$1:$1,0)-7,FALSE),"")</f>
        <v/>
      </c>
      <c r="BJ251" s="15" t="str">
        <f>IFERROR(VLOOKUP($G251,TAB!$J:$BB,MATCH($BD251,TAB!$1:$1,0)-6,FALSE),"")</f>
        <v/>
      </c>
      <c r="BK251" s="15" t="str">
        <f t="shared" si="115"/>
        <v/>
      </c>
      <c r="BL251" s="14" t="str">
        <f>IFERROR(VLOOKUP(BK251,INSTRUCTION!$I$1:$J$101,2),"")</f>
        <v/>
      </c>
      <c r="BM251" s="15" t="str">
        <f t="shared" si="134"/>
        <v/>
      </c>
      <c r="BN251" s="15" t="str">
        <f t="shared" si="116"/>
        <v/>
      </c>
      <c r="BO251" s="15" t="str">
        <f>IFERROR(SUMPRODUCT(LARGE((J251,S251,AC251,AM251,AW251,BG251),{1,2,3,4,5})),"")</f>
        <v/>
      </c>
      <c r="BP251" s="15" t="str">
        <f>IFERROR(SUMPRODUCT(LARGE((K251,U251,AE251,AO251,AY251,BI251),{1,2,3,4,5})),"")</f>
        <v/>
      </c>
      <c r="BQ251" s="15" t="str">
        <f>IF(BP251=0,"N.A.",IFERROR(SUMPRODUCT(LARGE((N251,W251,AG251,AQ251,BA251,BK251),{1,2,3,4,5})),""))</f>
        <v/>
      </c>
      <c r="BR251" s="15" t="str">
        <f t="shared" si="117"/>
        <v/>
      </c>
      <c r="BS251" s="15" t="str">
        <f t="shared" si="118"/>
        <v/>
      </c>
      <c r="BT251" s="15" t="str">
        <f t="shared" si="119"/>
        <v>N.A.</v>
      </c>
      <c r="BU251" s="15" t="str">
        <f t="shared" si="120"/>
        <v>N.A.</v>
      </c>
      <c r="BV251" s="15" t="str">
        <f t="shared" si="121"/>
        <v>N.A.</v>
      </c>
      <c r="BW251" s="34" t="str">
        <f t="shared" si="122"/>
        <v>N.A.</v>
      </c>
      <c r="BX251" s="15" t="str">
        <f t="shared" si="123"/>
        <v>N.A.</v>
      </c>
      <c r="BY251" s="15" t="str">
        <f t="shared" si="124"/>
        <v>N.A.</v>
      </c>
      <c r="BZ251" s="15" t="str">
        <f t="shared" si="127"/>
        <v>FAILED</v>
      </c>
      <c r="CA251" s="20" t="str">
        <f t="shared" si="125"/>
        <v/>
      </c>
      <c r="CB251" s="16">
        <f t="shared" si="126"/>
        <v>0</v>
      </c>
    </row>
    <row r="252" spans="1:80" x14ac:dyDescent="0.3">
      <c r="A252" s="49">
        <v>250</v>
      </c>
      <c r="B252" s="15">
        <f>TAB!A252</f>
        <v>0</v>
      </c>
      <c r="C252" s="15">
        <f>TAB!B252</f>
        <v>0</v>
      </c>
      <c r="D252" s="14" t="str">
        <f>IF(C252=0,"",TAB!C252)</f>
        <v/>
      </c>
      <c r="E252" s="14" t="str">
        <f>IF(C252=0,"",TAB!D252)</f>
        <v/>
      </c>
      <c r="F252" s="36" t="str">
        <f>IF(C252=0,"",TAB!E252)</f>
        <v/>
      </c>
      <c r="G252" s="14" t="str">
        <f>IF(C252=0,"",TAB!J252)</f>
        <v/>
      </c>
      <c r="H252" s="15" t="str">
        <f t="shared" si="103"/>
        <v/>
      </c>
      <c r="I252" s="15" t="str">
        <f t="shared" si="128"/>
        <v/>
      </c>
      <c r="J252" s="15" t="str">
        <f>IFERROR(VLOOKUP($G252,TAB!$J:$BB,2,FALSE),"")</f>
        <v/>
      </c>
      <c r="K252" s="15" t="str">
        <f>IF(J252="AB",IFERROR(VLOOKUP($G252,TAB!$J:$BB,3,FALSE),""),"NA")</f>
        <v>NA</v>
      </c>
      <c r="L252" s="15" t="str">
        <f>IFERROR(VLOOKUP($G252,TAB!$J:$BB,4,FALSE),"")</f>
        <v/>
      </c>
      <c r="M252" s="15" t="str">
        <f>IFERROR(VLOOKUP($G252,TAB!$J:$BB,5,FALSE),"")</f>
        <v/>
      </c>
      <c r="N252" s="15" t="str">
        <f t="shared" si="104"/>
        <v/>
      </c>
      <c r="O252" s="14" t="str">
        <f>IFERROR(VLOOKUP(N252,INSTRUCTION!$I$1:$J$101,2),"")</f>
        <v/>
      </c>
      <c r="P252" s="15" t="str">
        <f t="shared" si="129"/>
        <v/>
      </c>
      <c r="Q252" s="15" t="str">
        <f t="shared" si="105"/>
        <v/>
      </c>
      <c r="R252" s="15" t="str">
        <f t="shared" si="106"/>
        <v/>
      </c>
      <c r="S252" s="15" t="str">
        <f>IFERROR(VLOOKUP($G252,TAB!$J:$BB,6,FALSE),"")</f>
        <v/>
      </c>
      <c r="T252" s="15" t="str">
        <f>IF(S252="AB",IFERROR(VLOOKUP($G252,TAB!$J:$BB,7,FALSE),""),"NA")</f>
        <v>NA</v>
      </c>
      <c r="U252" s="15" t="str">
        <f>IFERROR(VLOOKUP($G252,TAB!$J:$BB,8,FALSE),"")</f>
        <v/>
      </c>
      <c r="V252" s="15" t="str">
        <f>IFERROR(VLOOKUP($G252,TAB!$J:$BB,9,FALSE),"")</f>
        <v/>
      </c>
      <c r="W252" s="15" t="str">
        <f t="shared" si="107"/>
        <v/>
      </c>
      <c r="X252" s="14" t="str">
        <f>IFERROR(VLOOKUP(W252,INSTRUCTION!$I$1:$J$101,2),"")</f>
        <v/>
      </c>
      <c r="Y252" s="15" t="str">
        <f t="shared" si="130"/>
        <v/>
      </c>
      <c r="Z252" s="14" t="str">
        <f>IF(C252=0,"",TAB!F252)</f>
        <v/>
      </c>
      <c r="AA252" s="15" t="str">
        <f>IFERROR(VLOOKUP(Z252,INSTRUCTION!$D$2:$E$18,2,FALSE),"")</f>
        <v/>
      </c>
      <c r="AB252" s="15" t="str">
        <f t="shared" si="108"/>
        <v/>
      </c>
      <c r="AC252" s="15" t="str">
        <f>IFERROR(VLOOKUP($G252,TAB!$J:$BB,MATCH($Z252,TAB!$1:$1,0)-9,FALSE),"")</f>
        <v/>
      </c>
      <c r="AD252" s="15" t="str">
        <f>IF(AC252="AB",IFERROR(VLOOKUP($G252,TAB!$J:$BB,MATCH($Z252,TAB!$1:$1,0)-8,FALSE),""),"NA")</f>
        <v>NA</v>
      </c>
      <c r="AE252" s="15" t="str">
        <f>IFERROR(VLOOKUP($G252,TAB!$J:$BB,MATCH($Z252,TAB!$1:$1,0)-7,FALSE),"")</f>
        <v/>
      </c>
      <c r="AF252" s="15" t="str">
        <f>IFERROR(VLOOKUP($G252,TAB!$J:$BB,MATCH($Z252,TAB!$1:$1,0)-6,FALSE),"")</f>
        <v/>
      </c>
      <c r="AG252" s="15" t="str">
        <f t="shared" si="109"/>
        <v/>
      </c>
      <c r="AH252" s="14" t="str">
        <f>IFERROR(VLOOKUP(AG252,INSTRUCTION!$I$1:$J$101,2),"")</f>
        <v/>
      </c>
      <c r="AI252" s="15" t="str">
        <f t="shared" si="131"/>
        <v/>
      </c>
      <c r="AJ252" s="15" t="str">
        <f>IF(C252=0,"",TAB!G252)</f>
        <v/>
      </c>
      <c r="AK252" s="15" t="str">
        <f>IFERROR(VLOOKUP(AJ252,INSTRUCTION!$D$2:$E$18,2,FALSE),"")</f>
        <v/>
      </c>
      <c r="AL252" s="15" t="str">
        <f t="shared" si="110"/>
        <v/>
      </c>
      <c r="AM252" s="15" t="str">
        <f>IFERROR(VLOOKUP($G252,TAB!$J:$BB,MATCH($AJ252,TAB!$1:$1,0)-9,FALSE),"")</f>
        <v/>
      </c>
      <c r="AN252" s="15" t="str">
        <f>IF(AM252="AB",IFERROR(VLOOKUP($G252,TAB!$J:$BB,MATCH($AJ252,TAB!$1:$1,0)-8,FALSE),""),"NA")</f>
        <v>NA</v>
      </c>
      <c r="AO252" s="15" t="str">
        <f>IFERROR(VLOOKUP($G252,TAB!$J:$BB,MATCH($AJ252,TAB!$1:$1,0)-7,FALSE),"")</f>
        <v/>
      </c>
      <c r="AP252" s="15" t="str">
        <f>IFERROR(VLOOKUP($G252,TAB!$J:$BB,MATCH($AJ252,TAB!$1:$1,0)-6,FALSE),"")</f>
        <v/>
      </c>
      <c r="AQ252" s="15" t="str">
        <f t="shared" si="111"/>
        <v/>
      </c>
      <c r="AR252" s="14" t="str">
        <f>IFERROR(VLOOKUP(AQ252,INSTRUCTION!$I$1:$J$101,2),"")</f>
        <v/>
      </c>
      <c r="AS252" s="15" t="str">
        <f t="shared" si="132"/>
        <v/>
      </c>
      <c r="AT252" s="15" t="str">
        <f>IF(C252=0,"",TAB!H252)</f>
        <v/>
      </c>
      <c r="AU252" s="15" t="str">
        <f>IFERROR(VLOOKUP(AT252,INSTRUCTION!$D$2:$E$18,2,FALSE),"")</f>
        <v/>
      </c>
      <c r="AV252" s="15" t="str">
        <f t="shared" si="112"/>
        <v/>
      </c>
      <c r="AW252" s="15" t="str">
        <f>IFERROR(VLOOKUP($G252,TAB!$J:$BB,MATCH($AT252,TAB!$1:$1,0)-9,FALSE),"")</f>
        <v/>
      </c>
      <c r="AX252" s="15" t="str">
        <f>IF(AW252="AB",IFERROR(VLOOKUP($G252,TAB!$J:$BB,MATCH($AT252,TAB!$1:$1,0)-8,FALSE),""),"NA")</f>
        <v>NA</v>
      </c>
      <c r="AY252" s="15" t="str">
        <f>IFERROR(VLOOKUP($G252,TAB!$J:$BB,MATCH($AT252,TAB!$1:$1,0)-7,FALSE),"")</f>
        <v/>
      </c>
      <c r="AZ252" s="15" t="str">
        <f>IFERROR(VLOOKUP($G252,TAB!$J:$BB,MATCH($AT252,TAB!$1:$1,0)-6,FALSE),"")</f>
        <v/>
      </c>
      <c r="BA252" s="15" t="str">
        <f t="shared" si="113"/>
        <v/>
      </c>
      <c r="BB252" s="14" t="str">
        <f>IFERROR(VLOOKUP(BA252,INSTRUCTION!$I$1:$J$101,2),"")</f>
        <v/>
      </c>
      <c r="BC252" s="15" t="str">
        <f t="shared" si="133"/>
        <v/>
      </c>
      <c r="BD252" s="15" t="str">
        <f>IF(C252=0,"",TAB!I252)</f>
        <v/>
      </c>
      <c r="BE252" s="15" t="str">
        <f>IFERROR(VLOOKUP(BD252,INSTRUCTION!$D$2:$E$18,2,FALSE),"")</f>
        <v/>
      </c>
      <c r="BF252" s="15" t="str">
        <f t="shared" si="114"/>
        <v/>
      </c>
      <c r="BG252" s="15" t="str">
        <f>IFERROR(VLOOKUP($G252,TAB!$J:$BB,MATCH($BD252,TAB!$1:$1,0)-9,FALSE),"")</f>
        <v/>
      </c>
      <c r="BH252" s="15" t="str">
        <f>IF(BG252="AB",IFERROR(VLOOKUP($G252,TAB!$J:$BB,MATCH($BD252,TAB!$1:$1,0)-8,FALSE),""),"NA")</f>
        <v>NA</v>
      </c>
      <c r="BI252" s="15" t="str">
        <f>IFERROR(VLOOKUP($G252,TAB!$J:$BB,MATCH($BD252,TAB!$1:$1,0)-7,FALSE),"")</f>
        <v/>
      </c>
      <c r="BJ252" s="15" t="str">
        <f>IFERROR(VLOOKUP($G252,TAB!$J:$BB,MATCH($BD252,TAB!$1:$1,0)-6,FALSE),"")</f>
        <v/>
      </c>
      <c r="BK252" s="15" t="str">
        <f t="shared" si="115"/>
        <v/>
      </c>
      <c r="BL252" s="14" t="str">
        <f>IFERROR(VLOOKUP(BK252,INSTRUCTION!$I$1:$J$101,2),"")</f>
        <v/>
      </c>
      <c r="BM252" s="15" t="str">
        <f t="shared" si="134"/>
        <v/>
      </c>
      <c r="BN252" s="15" t="str">
        <f t="shared" si="116"/>
        <v/>
      </c>
      <c r="BO252" s="15" t="str">
        <f>IFERROR(SUMPRODUCT(LARGE((J252,S252,AC252,AM252,AW252,BG252),{1,2,3,4,5})),"")</f>
        <v/>
      </c>
      <c r="BP252" s="15" t="str">
        <f>IFERROR(SUMPRODUCT(LARGE((K252,U252,AE252,AO252,AY252,BI252),{1,2,3,4,5})),"")</f>
        <v/>
      </c>
      <c r="BQ252" s="15" t="str">
        <f>IF(BP252=0,"N.A.",IFERROR(SUMPRODUCT(LARGE((N252,W252,AG252,AQ252,BA252,BK252),{1,2,3,4,5})),""))</f>
        <v/>
      </c>
      <c r="BR252" s="15" t="str">
        <f t="shared" si="117"/>
        <v/>
      </c>
      <c r="BS252" s="15" t="str">
        <f t="shared" si="118"/>
        <v/>
      </c>
      <c r="BT252" s="15" t="str">
        <f t="shared" si="119"/>
        <v>N.A.</v>
      </c>
      <c r="BU252" s="15" t="str">
        <f t="shared" si="120"/>
        <v>N.A.</v>
      </c>
      <c r="BV252" s="15" t="str">
        <f t="shared" si="121"/>
        <v>N.A.</v>
      </c>
      <c r="BW252" s="34" t="str">
        <f t="shared" si="122"/>
        <v>N.A.</v>
      </c>
      <c r="BX252" s="15" t="str">
        <f t="shared" si="123"/>
        <v>N.A.</v>
      </c>
      <c r="BY252" s="15" t="str">
        <f t="shared" si="124"/>
        <v>N.A.</v>
      </c>
      <c r="BZ252" s="15" t="str">
        <f t="shared" si="127"/>
        <v>FAILED</v>
      </c>
      <c r="CA252" s="20" t="str">
        <f t="shared" si="125"/>
        <v/>
      </c>
      <c r="CB252" s="16">
        <f t="shared" si="126"/>
        <v>0</v>
      </c>
    </row>
    <row r="253" spans="1:80" x14ac:dyDescent="0.3">
      <c r="A253" s="49">
        <v>251</v>
      </c>
      <c r="B253" s="15">
        <f>TAB!A253</f>
        <v>0</v>
      </c>
      <c r="C253" s="15">
        <f>TAB!B253</f>
        <v>0</v>
      </c>
      <c r="D253" s="14" t="str">
        <f>IF(C253=0,"",TAB!C253)</f>
        <v/>
      </c>
      <c r="E253" s="14" t="str">
        <f>IF(C253=0,"",TAB!D253)</f>
        <v/>
      </c>
      <c r="F253" s="36" t="str">
        <f>IF(C253=0,"",TAB!E253)</f>
        <v/>
      </c>
      <c r="G253" s="14" t="str">
        <f>IF(C253=0,"",TAB!J253)</f>
        <v/>
      </c>
      <c r="H253" s="15" t="str">
        <f t="shared" si="103"/>
        <v/>
      </c>
      <c r="I253" s="15" t="str">
        <f t="shared" si="128"/>
        <v/>
      </c>
      <c r="J253" s="15" t="str">
        <f>IFERROR(VLOOKUP($G253,TAB!$J:$BB,2,FALSE),"")</f>
        <v/>
      </c>
      <c r="K253" s="15" t="str">
        <f>IF(J253="AB",IFERROR(VLOOKUP($G253,TAB!$J:$BB,3,FALSE),""),"NA")</f>
        <v>NA</v>
      </c>
      <c r="L253" s="15" t="str">
        <f>IFERROR(VLOOKUP($G253,TAB!$J:$BB,4,FALSE),"")</f>
        <v/>
      </c>
      <c r="M253" s="15" t="str">
        <f>IFERROR(VLOOKUP($G253,TAB!$J:$BB,5,FALSE),"")</f>
        <v/>
      </c>
      <c r="N253" s="15" t="str">
        <f t="shared" si="104"/>
        <v/>
      </c>
      <c r="O253" s="14" t="str">
        <f>IFERROR(VLOOKUP(N253,INSTRUCTION!$I$1:$J$101,2),"")</f>
        <v/>
      </c>
      <c r="P253" s="15" t="str">
        <f t="shared" si="129"/>
        <v/>
      </c>
      <c r="Q253" s="15" t="str">
        <f t="shared" si="105"/>
        <v/>
      </c>
      <c r="R253" s="15" t="str">
        <f t="shared" si="106"/>
        <v/>
      </c>
      <c r="S253" s="15" t="str">
        <f>IFERROR(VLOOKUP($G253,TAB!$J:$BB,6,FALSE),"")</f>
        <v/>
      </c>
      <c r="T253" s="15" t="str">
        <f>IF(S253="AB",IFERROR(VLOOKUP($G253,TAB!$J:$BB,7,FALSE),""),"NA")</f>
        <v>NA</v>
      </c>
      <c r="U253" s="15" t="str">
        <f>IFERROR(VLOOKUP($G253,TAB!$J:$BB,8,FALSE),"")</f>
        <v/>
      </c>
      <c r="V253" s="15" t="str">
        <f>IFERROR(VLOOKUP($G253,TAB!$J:$BB,9,FALSE),"")</f>
        <v/>
      </c>
      <c r="W253" s="15" t="str">
        <f t="shared" si="107"/>
        <v/>
      </c>
      <c r="X253" s="14" t="str">
        <f>IFERROR(VLOOKUP(W253,INSTRUCTION!$I$1:$J$101,2),"")</f>
        <v/>
      </c>
      <c r="Y253" s="15" t="str">
        <f t="shared" si="130"/>
        <v/>
      </c>
      <c r="Z253" s="14" t="str">
        <f>IF(C253=0,"",TAB!F253)</f>
        <v/>
      </c>
      <c r="AA253" s="15" t="str">
        <f>IFERROR(VLOOKUP(Z253,INSTRUCTION!$D$2:$E$18,2,FALSE),"")</f>
        <v/>
      </c>
      <c r="AB253" s="15" t="str">
        <f t="shared" si="108"/>
        <v/>
      </c>
      <c r="AC253" s="15" t="str">
        <f>IFERROR(VLOOKUP($G253,TAB!$J:$BB,MATCH($Z253,TAB!$1:$1,0)-9,FALSE),"")</f>
        <v/>
      </c>
      <c r="AD253" s="15" t="str">
        <f>IF(AC253="AB",IFERROR(VLOOKUP($G253,TAB!$J:$BB,MATCH($Z253,TAB!$1:$1,0)-8,FALSE),""),"NA")</f>
        <v>NA</v>
      </c>
      <c r="AE253" s="15" t="str">
        <f>IFERROR(VLOOKUP($G253,TAB!$J:$BB,MATCH($Z253,TAB!$1:$1,0)-7,FALSE),"")</f>
        <v/>
      </c>
      <c r="AF253" s="15" t="str">
        <f>IFERROR(VLOOKUP($G253,TAB!$J:$BB,MATCH($Z253,TAB!$1:$1,0)-6,FALSE),"")</f>
        <v/>
      </c>
      <c r="AG253" s="15" t="str">
        <f t="shared" si="109"/>
        <v/>
      </c>
      <c r="AH253" s="14" t="str">
        <f>IFERROR(VLOOKUP(AG253,INSTRUCTION!$I$1:$J$101,2),"")</f>
        <v/>
      </c>
      <c r="AI253" s="15" t="str">
        <f t="shared" si="131"/>
        <v/>
      </c>
      <c r="AJ253" s="15" t="str">
        <f>IF(C253=0,"",TAB!G253)</f>
        <v/>
      </c>
      <c r="AK253" s="15" t="str">
        <f>IFERROR(VLOOKUP(AJ253,INSTRUCTION!$D$2:$E$18,2,FALSE),"")</f>
        <v/>
      </c>
      <c r="AL253" s="15" t="str">
        <f t="shared" si="110"/>
        <v/>
      </c>
      <c r="AM253" s="15" t="str">
        <f>IFERROR(VLOOKUP($G253,TAB!$J:$BB,MATCH($AJ253,TAB!$1:$1,0)-9,FALSE),"")</f>
        <v/>
      </c>
      <c r="AN253" s="15" t="str">
        <f>IF(AM253="AB",IFERROR(VLOOKUP($G253,TAB!$J:$BB,MATCH($AJ253,TAB!$1:$1,0)-8,FALSE),""),"NA")</f>
        <v>NA</v>
      </c>
      <c r="AO253" s="15" t="str">
        <f>IFERROR(VLOOKUP($G253,TAB!$J:$BB,MATCH($AJ253,TAB!$1:$1,0)-7,FALSE),"")</f>
        <v/>
      </c>
      <c r="AP253" s="15" t="str">
        <f>IFERROR(VLOOKUP($G253,TAB!$J:$BB,MATCH($AJ253,TAB!$1:$1,0)-6,FALSE),"")</f>
        <v/>
      </c>
      <c r="AQ253" s="15" t="str">
        <f t="shared" si="111"/>
        <v/>
      </c>
      <c r="AR253" s="14" t="str">
        <f>IFERROR(VLOOKUP(AQ253,INSTRUCTION!$I$1:$J$101,2),"")</f>
        <v/>
      </c>
      <c r="AS253" s="15" t="str">
        <f t="shared" si="132"/>
        <v/>
      </c>
      <c r="AT253" s="15" t="str">
        <f>IF(C253=0,"",TAB!H253)</f>
        <v/>
      </c>
      <c r="AU253" s="15" t="str">
        <f>IFERROR(VLOOKUP(AT253,INSTRUCTION!$D$2:$E$18,2,FALSE),"")</f>
        <v/>
      </c>
      <c r="AV253" s="15" t="str">
        <f t="shared" si="112"/>
        <v/>
      </c>
      <c r="AW253" s="15" t="str">
        <f>IFERROR(VLOOKUP($G253,TAB!$J:$BB,MATCH($AT253,TAB!$1:$1,0)-9,FALSE),"")</f>
        <v/>
      </c>
      <c r="AX253" s="15" t="str">
        <f>IF(AW253="AB",IFERROR(VLOOKUP($G253,TAB!$J:$BB,MATCH($AT253,TAB!$1:$1,0)-8,FALSE),""),"NA")</f>
        <v>NA</v>
      </c>
      <c r="AY253" s="15" t="str">
        <f>IFERROR(VLOOKUP($G253,TAB!$J:$BB,MATCH($AT253,TAB!$1:$1,0)-7,FALSE),"")</f>
        <v/>
      </c>
      <c r="AZ253" s="15" t="str">
        <f>IFERROR(VLOOKUP($G253,TAB!$J:$BB,MATCH($AT253,TAB!$1:$1,0)-6,FALSE),"")</f>
        <v/>
      </c>
      <c r="BA253" s="15" t="str">
        <f t="shared" si="113"/>
        <v/>
      </c>
      <c r="BB253" s="14" t="str">
        <f>IFERROR(VLOOKUP(BA253,INSTRUCTION!$I$1:$J$101,2),"")</f>
        <v/>
      </c>
      <c r="BC253" s="15" t="str">
        <f t="shared" si="133"/>
        <v/>
      </c>
      <c r="BD253" s="15" t="str">
        <f>IF(C253=0,"",TAB!I253)</f>
        <v/>
      </c>
      <c r="BE253" s="15" t="str">
        <f>IFERROR(VLOOKUP(BD253,INSTRUCTION!$D$2:$E$18,2,FALSE),"")</f>
        <v/>
      </c>
      <c r="BF253" s="15" t="str">
        <f t="shared" si="114"/>
        <v/>
      </c>
      <c r="BG253" s="15" t="str">
        <f>IFERROR(VLOOKUP($G253,TAB!$J:$BB,MATCH($BD253,TAB!$1:$1,0)-9,FALSE),"")</f>
        <v/>
      </c>
      <c r="BH253" s="15" t="str">
        <f>IF(BG253="AB",IFERROR(VLOOKUP($G253,TAB!$J:$BB,MATCH($BD253,TAB!$1:$1,0)-8,FALSE),""),"NA")</f>
        <v>NA</v>
      </c>
      <c r="BI253" s="15" t="str">
        <f>IFERROR(VLOOKUP($G253,TAB!$J:$BB,MATCH($BD253,TAB!$1:$1,0)-7,FALSE),"")</f>
        <v/>
      </c>
      <c r="BJ253" s="15" t="str">
        <f>IFERROR(VLOOKUP($G253,TAB!$J:$BB,MATCH($BD253,TAB!$1:$1,0)-6,FALSE),"")</f>
        <v/>
      </c>
      <c r="BK253" s="15" t="str">
        <f t="shared" si="115"/>
        <v/>
      </c>
      <c r="BL253" s="14" t="str">
        <f>IFERROR(VLOOKUP(BK253,INSTRUCTION!$I$1:$J$101,2),"")</f>
        <v/>
      </c>
      <c r="BM253" s="15" t="str">
        <f t="shared" si="134"/>
        <v/>
      </c>
      <c r="BN253" s="15" t="str">
        <f t="shared" si="116"/>
        <v/>
      </c>
      <c r="BO253" s="15" t="str">
        <f>IFERROR(SUMPRODUCT(LARGE((J253,S253,AC253,AM253,AW253,BG253),{1,2,3,4,5})),"")</f>
        <v/>
      </c>
      <c r="BP253" s="15" t="str">
        <f>IFERROR(SUMPRODUCT(LARGE((K253,U253,AE253,AO253,AY253,BI253),{1,2,3,4,5})),"")</f>
        <v/>
      </c>
      <c r="BQ253" s="15" t="str">
        <f>IF(BP253=0,"N.A.",IFERROR(SUMPRODUCT(LARGE((N253,W253,AG253,AQ253,BA253,BK253),{1,2,3,4,5})),""))</f>
        <v/>
      </c>
      <c r="BR253" s="15" t="str">
        <f t="shared" si="117"/>
        <v/>
      </c>
      <c r="BS253" s="15" t="str">
        <f t="shared" si="118"/>
        <v/>
      </c>
      <c r="BT253" s="15" t="str">
        <f t="shared" si="119"/>
        <v>N.A.</v>
      </c>
      <c r="BU253" s="15" t="str">
        <f t="shared" si="120"/>
        <v>N.A.</v>
      </c>
      <c r="BV253" s="15" t="str">
        <f t="shared" si="121"/>
        <v>N.A.</v>
      </c>
      <c r="BW253" s="34" t="str">
        <f t="shared" si="122"/>
        <v>N.A.</v>
      </c>
      <c r="BX253" s="15" t="str">
        <f t="shared" si="123"/>
        <v>N.A.</v>
      </c>
      <c r="BY253" s="15" t="str">
        <f t="shared" si="124"/>
        <v>N.A.</v>
      </c>
      <c r="BZ253" s="15" t="str">
        <f t="shared" si="127"/>
        <v>FAILED</v>
      </c>
      <c r="CA253" s="20" t="str">
        <f t="shared" si="125"/>
        <v/>
      </c>
      <c r="CB253" s="16">
        <f t="shared" si="126"/>
        <v>0</v>
      </c>
    </row>
    <row r="254" spans="1:80" x14ac:dyDescent="0.3">
      <c r="A254" s="49">
        <v>252</v>
      </c>
      <c r="B254" s="15">
        <f>TAB!A254</f>
        <v>0</v>
      </c>
      <c r="C254" s="15">
        <f>TAB!B254</f>
        <v>0</v>
      </c>
      <c r="D254" s="14" t="str">
        <f>IF(C254=0,"",TAB!C254)</f>
        <v/>
      </c>
      <c r="E254" s="14" t="str">
        <f>IF(C254=0,"",TAB!D254)</f>
        <v/>
      </c>
      <c r="F254" s="36" t="str">
        <f>IF(C254=0,"",TAB!E254)</f>
        <v/>
      </c>
      <c r="G254" s="14" t="str">
        <f>IF(C254=0,"",TAB!J254)</f>
        <v/>
      </c>
      <c r="H254" s="15" t="str">
        <f t="shared" si="103"/>
        <v/>
      </c>
      <c r="I254" s="15" t="str">
        <f t="shared" si="128"/>
        <v/>
      </c>
      <c r="J254" s="15" t="str">
        <f>IFERROR(VLOOKUP($G254,TAB!$J:$BB,2,FALSE),"")</f>
        <v/>
      </c>
      <c r="K254" s="15" t="str">
        <f>IF(J254="AB",IFERROR(VLOOKUP($G254,TAB!$J:$BB,3,FALSE),""),"NA")</f>
        <v>NA</v>
      </c>
      <c r="L254" s="15" t="str">
        <f>IFERROR(VLOOKUP($G254,TAB!$J:$BB,4,FALSE),"")</f>
        <v/>
      </c>
      <c r="M254" s="15" t="str">
        <f>IFERROR(VLOOKUP($G254,TAB!$J:$BB,5,FALSE),"")</f>
        <v/>
      </c>
      <c r="N254" s="15" t="str">
        <f t="shared" si="104"/>
        <v/>
      </c>
      <c r="O254" s="14" t="str">
        <f>IFERROR(VLOOKUP(N254,INSTRUCTION!$I$1:$J$101,2),"")</f>
        <v/>
      </c>
      <c r="P254" s="15" t="str">
        <f t="shared" si="129"/>
        <v/>
      </c>
      <c r="Q254" s="15" t="str">
        <f t="shared" si="105"/>
        <v/>
      </c>
      <c r="R254" s="15" t="str">
        <f t="shared" si="106"/>
        <v/>
      </c>
      <c r="S254" s="15" t="str">
        <f>IFERROR(VLOOKUP($G254,TAB!$J:$BB,6,FALSE),"")</f>
        <v/>
      </c>
      <c r="T254" s="15" t="str">
        <f>IF(S254="AB",IFERROR(VLOOKUP($G254,TAB!$J:$BB,7,FALSE),""),"NA")</f>
        <v>NA</v>
      </c>
      <c r="U254" s="15" t="str">
        <f>IFERROR(VLOOKUP($G254,TAB!$J:$BB,8,FALSE),"")</f>
        <v/>
      </c>
      <c r="V254" s="15" t="str">
        <f>IFERROR(VLOOKUP($G254,TAB!$J:$BB,9,FALSE),"")</f>
        <v/>
      </c>
      <c r="W254" s="15" t="str">
        <f t="shared" si="107"/>
        <v/>
      </c>
      <c r="X254" s="14" t="str">
        <f>IFERROR(VLOOKUP(W254,INSTRUCTION!$I$1:$J$101,2),"")</f>
        <v/>
      </c>
      <c r="Y254" s="15" t="str">
        <f t="shared" si="130"/>
        <v/>
      </c>
      <c r="Z254" s="14" t="str">
        <f>IF(C254=0,"",TAB!F254)</f>
        <v/>
      </c>
      <c r="AA254" s="15" t="str">
        <f>IFERROR(VLOOKUP(Z254,INSTRUCTION!$D$2:$E$18,2,FALSE),"")</f>
        <v/>
      </c>
      <c r="AB254" s="15" t="str">
        <f t="shared" si="108"/>
        <v/>
      </c>
      <c r="AC254" s="15" t="str">
        <f>IFERROR(VLOOKUP($G254,TAB!$J:$BB,MATCH($Z254,TAB!$1:$1,0)-9,FALSE),"")</f>
        <v/>
      </c>
      <c r="AD254" s="15" t="str">
        <f>IF(AC254="AB",IFERROR(VLOOKUP($G254,TAB!$J:$BB,MATCH($Z254,TAB!$1:$1,0)-8,FALSE),""),"NA")</f>
        <v>NA</v>
      </c>
      <c r="AE254" s="15" t="str">
        <f>IFERROR(VLOOKUP($G254,TAB!$J:$BB,MATCH($Z254,TAB!$1:$1,0)-7,FALSE),"")</f>
        <v/>
      </c>
      <c r="AF254" s="15" t="str">
        <f>IFERROR(VLOOKUP($G254,TAB!$J:$BB,MATCH($Z254,TAB!$1:$1,0)-6,FALSE),"")</f>
        <v/>
      </c>
      <c r="AG254" s="15" t="str">
        <f t="shared" si="109"/>
        <v/>
      </c>
      <c r="AH254" s="14" t="str">
        <f>IFERROR(VLOOKUP(AG254,INSTRUCTION!$I$1:$J$101,2),"")</f>
        <v/>
      </c>
      <c r="AI254" s="15" t="str">
        <f t="shared" si="131"/>
        <v/>
      </c>
      <c r="AJ254" s="15" t="str">
        <f>IF(C254=0,"",TAB!G254)</f>
        <v/>
      </c>
      <c r="AK254" s="15" t="str">
        <f>IFERROR(VLOOKUP(AJ254,INSTRUCTION!$D$2:$E$18,2,FALSE),"")</f>
        <v/>
      </c>
      <c r="AL254" s="15" t="str">
        <f t="shared" si="110"/>
        <v/>
      </c>
      <c r="AM254" s="15" t="str">
        <f>IFERROR(VLOOKUP($G254,TAB!$J:$BB,MATCH($AJ254,TAB!$1:$1,0)-9,FALSE),"")</f>
        <v/>
      </c>
      <c r="AN254" s="15" t="str">
        <f>IF(AM254="AB",IFERROR(VLOOKUP($G254,TAB!$J:$BB,MATCH($AJ254,TAB!$1:$1,0)-8,FALSE),""),"NA")</f>
        <v>NA</v>
      </c>
      <c r="AO254" s="15" t="str">
        <f>IFERROR(VLOOKUP($G254,TAB!$J:$BB,MATCH($AJ254,TAB!$1:$1,0)-7,FALSE),"")</f>
        <v/>
      </c>
      <c r="AP254" s="15" t="str">
        <f>IFERROR(VLOOKUP($G254,TAB!$J:$BB,MATCH($AJ254,TAB!$1:$1,0)-6,FALSE),"")</f>
        <v/>
      </c>
      <c r="AQ254" s="15" t="str">
        <f t="shared" si="111"/>
        <v/>
      </c>
      <c r="AR254" s="14" t="str">
        <f>IFERROR(VLOOKUP(AQ254,INSTRUCTION!$I$1:$J$101,2),"")</f>
        <v/>
      </c>
      <c r="AS254" s="15" t="str">
        <f t="shared" si="132"/>
        <v/>
      </c>
      <c r="AT254" s="15" t="str">
        <f>IF(C254=0,"",TAB!H254)</f>
        <v/>
      </c>
      <c r="AU254" s="15" t="str">
        <f>IFERROR(VLOOKUP(AT254,INSTRUCTION!$D$2:$E$18,2,FALSE),"")</f>
        <v/>
      </c>
      <c r="AV254" s="15" t="str">
        <f t="shared" si="112"/>
        <v/>
      </c>
      <c r="AW254" s="15" t="str">
        <f>IFERROR(VLOOKUP($G254,TAB!$J:$BB,MATCH($AT254,TAB!$1:$1,0)-9,FALSE),"")</f>
        <v/>
      </c>
      <c r="AX254" s="15" t="str">
        <f>IF(AW254="AB",IFERROR(VLOOKUP($G254,TAB!$J:$BB,MATCH($AT254,TAB!$1:$1,0)-8,FALSE),""),"NA")</f>
        <v>NA</v>
      </c>
      <c r="AY254" s="15" t="str">
        <f>IFERROR(VLOOKUP($G254,TAB!$J:$BB,MATCH($AT254,TAB!$1:$1,0)-7,FALSE),"")</f>
        <v/>
      </c>
      <c r="AZ254" s="15" t="str">
        <f>IFERROR(VLOOKUP($G254,TAB!$J:$BB,MATCH($AT254,TAB!$1:$1,0)-6,FALSE),"")</f>
        <v/>
      </c>
      <c r="BA254" s="15" t="str">
        <f t="shared" si="113"/>
        <v/>
      </c>
      <c r="BB254" s="14" t="str">
        <f>IFERROR(VLOOKUP(BA254,INSTRUCTION!$I$1:$J$101,2),"")</f>
        <v/>
      </c>
      <c r="BC254" s="15" t="str">
        <f t="shared" si="133"/>
        <v/>
      </c>
      <c r="BD254" s="15" t="str">
        <f>IF(C254=0,"",TAB!I254)</f>
        <v/>
      </c>
      <c r="BE254" s="15" t="str">
        <f>IFERROR(VLOOKUP(BD254,INSTRUCTION!$D$2:$E$18,2,FALSE),"")</f>
        <v/>
      </c>
      <c r="BF254" s="15" t="str">
        <f t="shared" si="114"/>
        <v/>
      </c>
      <c r="BG254" s="15" t="str">
        <f>IFERROR(VLOOKUP($G254,TAB!$J:$BB,MATCH($BD254,TAB!$1:$1,0)-9,FALSE),"")</f>
        <v/>
      </c>
      <c r="BH254" s="15" t="str">
        <f>IF(BG254="AB",IFERROR(VLOOKUP($G254,TAB!$J:$BB,MATCH($BD254,TAB!$1:$1,0)-8,FALSE),""),"NA")</f>
        <v>NA</v>
      </c>
      <c r="BI254" s="15" t="str">
        <f>IFERROR(VLOOKUP($G254,TAB!$J:$BB,MATCH($BD254,TAB!$1:$1,0)-7,FALSE),"")</f>
        <v/>
      </c>
      <c r="BJ254" s="15" t="str">
        <f>IFERROR(VLOOKUP($G254,TAB!$J:$BB,MATCH($BD254,TAB!$1:$1,0)-6,FALSE),"")</f>
        <v/>
      </c>
      <c r="BK254" s="15" t="str">
        <f t="shared" si="115"/>
        <v/>
      </c>
      <c r="BL254" s="14" t="str">
        <f>IFERROR(VLOOKUP(BK254,INSTRUCTION!$I$1:$J$101,2),"")</f>
        <v/>
      </c>
      <c r="BM254" s="15" t="str">
        <f t="shared" si="134"/>
        <v/>
      </c>
      <c r="BN254" s="15" t="str">
        <f t="shared" si="116"/>
        <v/>
      </c>
      <c r="BO254" s="15" t="str">
        <f>IFERROR(SUMPRODUCT(LARGE((J254,S254,AC254,AM254,AW254,BG254),{1,2,3,4,5})),"")</f>
        <v/>
      </c>
      <c r="BP254" s="15" t="str">
        <f>IFERROR(SUMPRODUCT(LARGE((K254,U254,AE254,AO254,AY254,BI254),{1,2,3,4,5})),"")</f>
        <v/>
      </c>
      <c r="BQ254" s="15" t="str">
        <f>IF(BP254=0,"N.A.",IFERROR(SUMPRODUCT(LARGE((N254,W254,AG254,AQ254,BA254,BK254),{1,2,3,4,5})),""))</f>
        <v/>
      </c>
      <c r="BR254" s="15" t="str">
        <f t="shared" si="117"/>
        <v/>
      </c>
      <c r="BS254" s="15" t="str">
        <f t="shared" si="118"/>
        <v/>
      </c>
      <c r="BT254" s="15" t="str">
        <f t="shared" si="119"/>
        <v>N.A.</v>
      </c>
      <c r="BU254" s="15" t="str">
        <f t="shared" si="120"/>
        <v>N.A.</v>
      </c>
      <c r="BV254" s="15" t="str">
        <f t="shared" si="121"/>
        <v>N.A.</v>
      </c>
      <c r="BW254" s="34" t="str">
        <f t="shared" si="122"/>
        <v>N.A.</v>
      </c>
      <c r="BX254" s="15" t="str">
        <f t="shared" si="123"/>
        <v>N.A.</v>
      </c>
      <c r="BY254" s="15" t="str">
        <f t="shared" si="124"/>
        <v>N.A.</v>
      </c>
      <c r="BZ254" s="15" t="str">
        <f t="shared" si="127"/>
        <v>FAILED</v>
      </c>
      <c r="CA254" s="20" t="str">
        <f t="shared" si="125"/>
        <v/>
      </c>
      <c r="CB254" s="16">
        <f t="shared" si="126"/>
        <v>0</v>
      </c>
    </row>
    <row r="255" spans="1:80" x14ac:dyDescent="0.3">
      <c r="A255" s="49">
        <v>253</v>
      </c>
      <c r="B255" s="15">
        <f>TAB!A255</f>
        <v>0</v>
      </c>
      <c r="C255" s="15">
        <f>TAB!B255</f>
        <v>0</v>
      </c>
      <c r="D255" s="14" t="str">
        <f>IF(C255=0,"",TAB!C255)</f>
        <v/>
      </c>
      <c r="E255" s="14" t="str">
        <f>IF(C255=0,"",TAB!D255)</f>
        <v/>
      </c>
      <c r="F255" s="36" t="str">
        <f>IF(C255=0,"",TAB!E255)</f>
        <v/>
      </c>
      <c r="G255" s="14" t="str">
        <f>IF(C255=0,"",TAB!J255)</f>
        <v/>
      </c>
      <c r="H255" s="15" t="str">
        <f t="shared" si="103"/>
        <v/>
      </c>
      <c r="I255" s="15" t="str">
        <f t="shared" si="128"/>
        <v/>
      </c>
      <c r="J255" s="15" t="str">
        <f>IFERROR(VLOOKUP($G255,TAB!$J:$BB,2,FALSE),"")</f>
        <v/>
      </c>
      <c r="K255" s="15" t="str">
        <f>IF(J255="AB",IFERROR(VLOOKUP($G255,TAB!$J:$BB,3,FALSE),""),"NA")</f>
        <v>NA</v>
      </c>
      <c r="L255" s="15" t="str">
        <f>IFERROR(VLOOKUP($G255,TAB!$J:$BB,4,FALSE),"")</f>
        <v/>
      </c>
      <c r="M255" s="15" t="str">
        <f>IFERROR(VLOOKUP($G255,TAB!$J:$BB,5,FALSE),"")</f>
        <v/>
      </c>
      <c r="N255" s="15" t="str">
        <f t="shared" si="104"/>
        <v/>
      </c>
      <c r="O255" s="14" t="str">
        <f>IFERROR(VLOOKUP(N255,INSTRUCTION!$I$1:$J$101,2),"")</f>
        <v/>
      </c>
      <c r="P255" s="15" t="str">
        <f t="shared" si="129"/>
        <v/>
      </c>
      <c r="Q255" s="15" t="str">
        <f t="shared" si="105"/>
        <v/>
      </c>
      <c r="R255" s="15" t="str">
        <f t="shared" si="106"/>
        <v/>
      </c>
      <c r="S255" s="15" t="str">
        <f>IFERROR(VLOOKUP($G255,TAB!$J:$BB,6,FALSE),"")</f>
        <v/>
      </c>
      <c r="T255" s="15" t="str">
        <f>IF(S255="AB",IFERROR(VLOOKUP($G255,TAB!$J:$BB,7,FALSE),""),"NA")</f>
        <v>NA</v>
      </c>
      <c r="U255" s="15" t="str">
        <f>IFERROR(VLOOKUP($G255,TAB!$J:$BB,8,FALSE),"")</f>
        <v/>
      </c>
      <c r="V255" s="15" t="str">
        <f>IFERROR(VLOOKUP($G255,TAB!$J:$BB,9,FALSE),"")</f>
        <v/>
      </c>
      <c r="W255" s="15" t="str">
        <f t="shared" si="107"/>
        <v/>
      </c>
      <c r="X255" s="14" t="str">
        <f>IFERROR(VLOOKUP(W255,INSTRUCTION!$I$1:$J$101,2),"")</f>
        <v/>
      </c>
      <c r="Y255" s="15" t="str">
        <f t="shared" si="130"/>
        <v/>
      </c>
      <c r="Z255" s="14" t="str">
        <f>IF(C255=0,"",TAB!F255)</f>
        <v/>
      </c>
      <c r="AA255" s="15" t="str">
        <f>IFERROR(VLOOKUP(Z255,INSTRUCTION!$D$2:$E$18,2,FALSE),"")</f>
        <v/>
      </c>
      <c r="AB255" s="15" t="str">
        <f t="shared" si="108"/>
        <v/>
      </c>
      <c r="AC255" s="15" t="str">
        <f>IFERROR(VLOOKUP($G255,TAB!$J:$BB,MATCH($Z255,TAB!$1:$1,0)-9,FALSE),"")</f>
        <v/>
      </c>
      <c r="AD255" s="15" t="str">
        <f>IF(AC255="AB",IFERROR(VLOOKUP($G255,TAB!$J:$BB,MATCH($Z255,TAB!$1:$1,0)-8,FALSE),""),"NA")</f>
        <v>NA</v>
      </c>
      <c r="AE255" s="15" t="str">
        <f>IFERROR(VLOOKUP($G255,TAB!$J:$BB,MATCH($Z255,TAB!$1:$1,0)-7,FALSE),"")</f>
        <v/>
      </c>
      <c r="AF255" s="15" t="str">
        <f>IFERROR(VLOOKUP($G255,TAB!$J:$BB,MATCH($Z255,TAB!$1:$1,0)-6,FALSE),"")</f>
        <v/>
      </c>
      <c r="AG255" s="15" t="str">
        <f t="shared" si="109"/>
        <v/>
      </c>
      <c r="AH255" s="14" t="str">
        <f>IFERROR(VLOOKUP(AG255,INSTRUCTION!$I$1:$J$101,2),"")</f>
        <v/>
      </c>
      <c r="AI255" s="15" t="str">
        <f t="shared" si="131"/>
        <v/>
      </c>
      <c r="AJ255" s="15" t="str">
        <f>IF(C255=0,"",TAB!G255)</f>
        <v/>
      </c>
      <c r="AK255" s="15" t="str">
        <f>IFERROR(VLOOKUP(AJ255,INSTRUCTION!$D$2:$E$18,2,FALSE),"")</f>
        <v/>
      </c>
      <c r="AL255" s="15" t="str">
        <f t="shared" si="110"/>
        <v/>
      </c>
      <c r="AM255" s="15" t="str">
        <f>IFERROR(VLOOKUP($G255,TAB!$J:$BB,MATCH($AJ255,TAB!$1:$1,0)-9,FALSE),"")</f>
        <v/>
      </c>
      <c r="AN255" s="15" t="str">
        <f>IF(AM255="AB",IFERROR(VLOOKUP($G255,TAB!$J:$BB,MATCH($AJ255,TAB!$1:$1,0)-8,FALSE),""),"NA")</f>
        <v>NA</v>
      </c>
      <c r="AO255" s="15" t="str">
        <f>IFERROR(VLOOKUP($G255,TAB!$J:$BB,MATCH($AJ255,TAB!$1:$1,0)-7,FALSE),"")</f>
        <v/>
      </c>
      <c r="AP255" s="15" t="str">
        <f>IFERROR(VLOOKUP($G255,TAB!$J:$BB,MATCH($AJ255,TAB!$1:$1,0)-6,FALSE),"")</f>
        <v/>
      </c>
      <c r="AQ255" s="15" t="str">
        <f t="shared" si="111"/>
        <v/>
      </c>
      <c r="AR255" s="14" t="str">
        <f>IFERROR(VLOOKUP(AQ255,INSTRUCTION!$I$1:$J$101,2),"")</f>
        <v/>
      </c>
      <c r="AS255" s="15" t="str">
        <f t="shared" si="132"/>
        <v/>
      </c>
      <c r="AT255" s="15" t="str">
        <f>IF(C255=0,"",TAB!H255)</f>
        <v/>
      </c>
      <c r="AU255" s="15" t="str">
        <f>IFERROR(VLOOKUP(AT255,INSTRUCTION!$D$2:$E$18,2,FALSE),"")</f>
        <v/>
      </c>
      <c r="AV255" s="15" t="str">
        <f t="shared" si="112"/>
        <v/>
      </c>
      <c r="AW255" s="15" t="str">
        <f>IFERROR(VLOOKUP($G255,TAB!$J:$BB,MATCH($AT255,TAB!$1:$1,0)-9,FALSE),"")</f>
        <v/>
      </c>
      <c r="AX255" s="15" t="str">
        <f>IF(AW255="AB",IFERROR(VLOOKUP($G255,TAB!$J:$BB,MATCH($AT255,TAB!$1:$1,0)-8,FALSE),""),"NA")</f>
        <v>NA</v>
      </c>
      <c r="AY255" s="15" t="str">
        <f>IFERROR(VLOOKUP($G255,TAB!$J:$BB,MATCH($AT255,TAB!$1:$1,0)-7,FALSE),"")</f>
        <v/>
      </c>
      <c r="AZ255" s="15" t="str">
        <f>IFERROR(VLOOKUP($G255,TAB!$J:$BB,MATCH($AT255,TAB!$1:$1,0)-6,FALSE),"")</f>
        <v/>
      </c>
      <c r="BA255" s="15" t="str">
        <f t="shared" si="113"/>
        <v/>
      </c>
      <c r="BB255" s="14" t="str">
        <f>IFERROR(VLOOKUP(BA255,INSTRUCTION!$I$1:$J$101,2),"")</f>
        <v/>
      </c>
      <c r="BC255" s="15" t="str">
        <f t="shared" si="133"/>
        <v/>
      </c>
      <c r="BD255" s="15" t="str">
        <f>IF(C255=0,"",TAB!I255)</f>
        <v/>
      </c>
      <c r="BE255" s="15" t="str">
        <f>IFERROR(VLOOKUP(BD255,INSTRUCTION!$D$2:$E$18,2,FALSE),"")</f>
        <v/>
      </c>
      <c r="BF255" s="15" t="str">
        <f t="shared" si="114"/>
        <v/>
      </c>
      <c r="BG255" s="15" t="str">
        <f>IFERROR(VLOOKUP($G255,TAB!$J:$BB,MATCH($BD255,TAB!$1:$1,0)-9,FALSE),"")</f>
        <v/>
      </c>
      <c r="BH255" s="15" t="str">
        <f>IF(BG255="AB",IFERROR(VLOOKUP($G255,TAB!$J:$BB,MATCH($BD255,TAB!$1:$1,0)-8,FALSE),""),"NA")</f>
        <v>NA</v>
      </c>
      <c r="BI255" s="15" t="str">
        <f>IFERROR(VLOOKUP($G255,TAB!$J:$BB,MATCH($BD255,TAB!$1:$1,0)-7,FALSE),"")</f>
        <v/>
      </c>
      <c r="BJ255" s="15" t="str">
        <f>IFERROR(VLOOKUP($G255,TAB!$J:$BB,MATCH($BD255,TAB!$1:$1,0)-6,FALSE),"")</f>
        <v/>
      </c>
      <c r="BK255" s="15" t="str">
        <f t="shared" si="115"/>
        <v/>
      </c>
      <c r="BL255" s="14" t="str">
        <f>IFERROR(VLOOKUP(BK255,INSTRUCTION!$I$1:$J$101,2),"")</f>
        <v/>
      </c>
      <c r="BM255" s="15" t="str">
        <f t="shared" si="134"/>
        <v/>
      </c>
      <c r="BN255" s="15" t="str">
        <f t="shared" si="116"/>
        <v/>
      </c>
      <c r="BO255" s="15" t="str">
        <f>IFERROR(SUMPRODUCT(LARGE((J255,S255,AC255,AM255,AW255,BG255),{1,2,3,4,5})),"")</f>
        <v/>
      </c>
      <c r="BP255" s="15" t="str">
        <f>IFERROR(SUMPRODUCT(LARGE((K255,U255,AE255,AO255,AY255,BI255),{1,2,3,4,5})),"")</f>
        <v/>
      </c>
      <c r="BQ255" s="15" t="str">
        <f>IF(BP255=0,"N.A.",IFERROR(SUMPRODUCT(LARGE((N255,W255,AG255,AQ255,BA255,BK255),{1,2,3,4,5})),""))</f>
        <v/>
      </c>
      <c r="BR255" s="15" t="str">
        <f t="shared" si="117"/>
        <v/>
      </c>
      <c r="BS255" s="15" t="str">
        <f t="shared" si="118"/>
        <v/>
      </c>
      <c r="BT255" s="15" t="str">
        <f t="shared" si="119"/>
        <v>N.A.</v>
      </c>
      <c r="BU255" s="15" t="str">
        <f t="shared" si="120"/>
        <v>N.A.</v>
      </c>
      <c r="BV255" s="15" t="str">
        <f t="shared" si="121"/>
        <v>N.A.</v>
      </c>
      <c r="BW255" s="34" t="str">
        <f t="shared" si="122"/>
        <v>N.A.</v>
      </c>
      <c r="BX255" s="15" t="str">
        <f t="shared" si="123"/>
        <v>N.A.</v>
      </c>
      <c r="BY255" s="15" t="str">
        <f t="shared" si="124"/>
        <v>N.A.</v>
      </c>
      <c r="BZ255" s="15" t="str">
        <f t="shared" si="127"/>
        <v>FAILED</v>
      </c>
      <c r="CA255" s="20" t="str">
        <f t="shared" si="125"/>
        <v/>
      </c>
      <c r="CB255" s="16">
        <f t="shared" si="126"/>
        <v>0</v>
      </c>
    </row>
    <row r="256" spans="1:80" x14ac:dyDescent="0.3">
      <c r="A256" s="49">
        <v>254</v>
      </c>
      <c r="B256" s="15">
        <f>TAB!A256</f>
        <v>0</v>
      </c>
      <c r="C256" s="15">
        <f>TAB!B256</f>
        <v>0</v>
      </c>
      <c r="D256" s="14" t="str">
        <f>IF(C256=0,"",TAB!C256)</f>
        <v/>
      </c>
      <c r="E256" s="14" t="str">
        <f>IF(C256=0,"",TAB!D256)</f>
        <v/>
      </c>
      <c r="F256" s="36" t="str">
        <f>IF(C256=0,"",TAB!E256)</f>
        <v/>
      </c>
      <c r="G256" s="14" t="str">
        <f>IF(C256=0,"",TAB!J256)</f>
        <v/>
      </c>
      <c r="H256" s="15" t="str">
        <f t="shared" si="103"/>
        <v/>
      </c>
      <c r="I256" s="15" t="str">
        <f t="shared" si="128"/>
        <v/>
      </c>
      <c r="J256" s="15" t="str">
        <f>IFERROR(VLOOKUP($G256,TAB!$J:$BB,2,FALSE),"")</f>
        <v/>
      </c>
      <c r="K256" s="15" t="str">
        <f>IF(J256="AB",IFERROR(VLOOKUP($G256,TAB!$J:$BB,3,FALSE),""),"NA")</f>
        <v>NA</v>
      </c>
      <c r="L256" s="15" t="str">
        <f>IFERROR(VLOOKUP($G256,TAB!$J:$BB,4,FALSE),"")</f>
        <v/>
      </c>
      <c r="M256" s="15" t="str">
        <f>IFERROR(VLOOKUP($G256,TAB!$J:$BB,5,FALSE),"")</f>
        <v/>
      </c>
      <c r="N256" s="15" t="str">
        <f t="shared" si="104"/>
        <v/>
      </c>
      <c r="O256" s="14" t="str">
        <f>IFERROR(VLOOKUP(N256,INSTRUCTION!$I$1:$J$101,2),"")</f>
        <v/>
      </c>
      <c r="P256" s="15" t="str">
        <f t="shared" si="129"/>
        <v/>
      </c>
      <c r="Q256" s="15" t="str">
        <f t="shared" si="105"/>
        <v/>
      </c>
      <c r="R256" s="15" t="str">
        <f t="shared" si="106"/>
        <v/>
      </c>
      <c r="S256" s="15" t="str">
        <f>IFERROR(VLOOKUP($G256,TAB!$J:$BB,6,FALSE),"")</f>
        <v/>
      </c>
      <c r="T256" s="15" t="str">
        <f>IF(S256="AB",IFERROR(VLOOKUP($G256,TAB!$J:$BB,7,FALSE),""),"NA")</f>
        <v>NA</v>
      </c>
      <c r="U256" s="15" t="str">
        <f>IFERROR(VLOOKUP($G256,TAB!$J:$BB,8,FALSE),"")</f>
        <v/>
      </c>
      <c r="V256" s="15" t="str">
        <f>IFERROR(VLOOKUP($G256,TAB!$J:$BB,9,FALSE),"")</f>
        <v/>
      </c>
      <c r="W256" s="15" t="str">
        <f t="shared" si="107"/>
        <v/>
      </c>
      <c r="X256" s="14" t="str">
        <f>IFERROR(VLOOKUP(W256,INSTRUCTION!$I$1:$J$101,2),"")</f>
        <v/>
      </c>
      <c r="Y256" s="15" t="str">
        <f t="shared" si="130"/>
        <v/>
      </c>
      <c r="Z256" s="14" t="str">
        <f>IF(C256=0,"",TAB!F256)</f>
        <v/>
      </c>
      <c r="AA256" s="15" t="str">
        <f>IFERROR(VLOOKUP(Z256,INSTRUCTION!$D$2:$E$18,2,FALSE),"")</f>
        <v/>
      </c>
      <c r="AB256" s="15" t="str">
        <f t="shared" si="108"/>
        <v/>
      </c>
      <c r="AC256" s="15" t="str">
        <f>IFERROR(VLOOKUP($G256,TAB!$J:$BB,MATCH($Z256,TAB!$1:$1,0)-9,FALSE),"")</f>
        <v/>
      </c>
      <c r="AD256" s="15" t="str">
        <f>IF(AC256="AB",IFERROR(VLOOKUP($G256,TAB!$J:$BB,MATCH($Z256,TAB!$1:$1,0)-8,FALSE),""),"NA")</f>
        <v>NA</v>
      </c>
      <c r="AE256" s="15" t="str">
        <f>IFERROR(VLOOKUP($G256,TAB!$J:$BB,MATCH($Z256,TAB!$1:$1,0)-7,FALSE),"")</f>
        <v/>
      </c>
      <c r="AF256" s="15" t="str">
        <f>IFERROR(VLOOKUP($G256,TAB!$J:$BB,MATCH($Z256,TAB!$1:$1,0)-6,FALSE),"")</f>
        <v/>
      </c>
      <c r="AG256" s="15" t="str">
        <f t="shared" si="109"/>
        <v/>
      </c>
      <c r="AH256" s="14" t="str">
        <f>IFERROR(VLOOKUP(AG256,INSTRUCTION!$I$1:$J$101,2),"")</f>
        <v/>
      </c>
      <c r="AI256" s="15" t="str">
        <f t="shared" si="131"/>
        <v/>
      </c>
      <c r="AJ256" s="15" t="str">
        <f>IF(C256=0,"",TAB!G256)</f>
        <v/>
      </c>
      <c r="AK256" s="15" t="str">
        <f>IFERROR(VLOOKUP(AJ256,INSTRUCTION!$D$2:$E$18,2,FALSE),"")</f>
        <v/>
      </c>
      <c r="AL256" s="15" t="str">
        <f t="shared" si="110"/>
        <v/>
      </c>
      <c r="AM256" s="15" t="str">
        <f>IFERROR(VLOOKUP($G256,TAB!$J:$BB,MATCH($AJ256,TAB!$1:$1,0)-9,FALSE),"")</f>
        <v/>
      </c>
      <c r="AN256" s="15" t="str">
        <f>IF(AM256="AB",IFERROR(VLOOKUP($G256,TAB!$J:$BB,MATCH($AJ256,TAB!$1:$1,0)-8,FALSE),""),"NA")</f>
        <v>NA</v>
      </c>
      <c r="AO256" s="15" t="str">
        <f>IFERROR(VLOOKUP($G256,TAB!$J:$BB,MATCH($AJ256,TAB!$1:$1,0)-7,FALSE),"")</f>
        <v/>
      </c>
      <c r="AP256" s="15" t="str">
        <f>IFERROR(VLOOKUP($G256,TAB!$J:$BB,MATCH($AJ256,TAB!$1:$1,0)-6,FALSE),"")</f>
        <v/>
      </c>
      <c r="AQ256" s="15" t="str">
        <f t="shared" si="111"/>
        <v/>
      </c>
      <c r="AR256" s="14" t="str">
        <f>IFERROR(VLOOKUP(AQ256,INSTRUCTION!$I$1:$J$101,2),"")</f>
        <v/>
      </c>
      <c r="AS256" s="15" t="str">
        <f t="shared" si="132"/>
        <v/>
      </c>
      <c r="AT256" s="15" t="str">
        <f>IF(C256=0,"",TAB!H256)</f>
        <v/>
      </c>
      <c r="AU256" s="15" t="str">
        <f>IFERROR(VLOOKUP(AT256,INSTRUCTION!$D$2:$E$18,2,FALSE),"")</f>
        <v/>
      </c>
      <c r="AV256" s="15" t="str">
        <f t="shared" si="112"/>
        <v/>
      </c>
      <c r="AW256" s="15" t="str">
        <f>IFERROR(VLOOKUP($G256,TAB!$J:$BB,MATCH($AT256,TAB!$1:$1,0)-9,FALSE),"")</f>
        <v/>
      </c>
      <c r="AX256" s="15" t="str">
        <f>IF(AW256="AB",IFERROR(VLOOKUP($G256,TAB!$J:$BB,MATCH($AT256,TAB!$1:$1,0)-8,FALSE),""),"NA")</f>
        <v>NA</v>
      </c>
      <c r="AY256" s="15" t="str">
        <f>IFERROR(VLOOKUP($G256,TAB!$J:$BB,MATCH($AT256,TAB!$1:$1,0)-7,FALSE),"")</f>
        <v/>
      </c>
      <c r="AZ256" s="15" t="str">
        <f>IFERROR(VLOOKUP($G256,TAB!$J:$BB,MATCH($AT256,TAB!$1:$1,0)-6,FALSE),"")</f>
        <v/>
      </c>
      <c r="BA256" s="15" t="str">
        <f t="shared" si="113"/>
        <v/>
      </c>
      <c r="BB256" s="14" t="str">
        <f>IFERROR(VLOOKUP(BA256,INSTRUCTION!$I$1:$J$101,2),"")</f>
        <v/>
      </c>
      <c r="BC256" s="15" t="str">
        <f t="shared" si="133"/>
        <v/>
      </c>
      <c r="BD256" s="15" t="str">
        <f>IF(C256=0,"",TAB!I256)</f>
        <v/>
      </c>
      <c r="BE256" s="15" t="str">
        <f>IFERROR(VLOOKUP(BD256,INSTRUCTION!$D$2:$E$18,2,FALSE),"")</f>
        <v/>
      </c>
      <c r="BF256" s="15" t="str">
        <f t="shared" si="114"/>
        <v/>
      </c>
      <c r="BG256" s="15" t="str">
        <f>IFERROR(VLOOKUP($G256,TAB!$J:$BB,MATCH($BD256,TAB!$1:$1,0)-9,FALSE),"")</f>
        <v/>
      </c>
      <c r="BH256" s="15" t="str">
        <f>IF(BG256="AB",IFERROR(VLOOKUP($G256,TAB!$J:$BB,MATCH($BD256,TAB!$1:$1,0)-8,FALSE),""),"NA")</f>
        <v>NA</v>
      </c>
      <c r="BI256" s="15" t="str">
        <f>IFERROR(VLOOKUP($G256,TAB!$J:$BB,MATCH($BD256,TAB!$1:$1,0)-7,FALSE),"")</f>
        <v/>
      </c>
      <c r="BJ256" s="15" t="str">
        <f>IFERROR(VLOOKUP($G256,TAB!$J:$BB,MATCH($BD256,TAB!$1:$1,0)-6,FALSE),"")</f>
        <v/>
      </c>
      <c r="BK256" s="15" t="str">
        <f t="shared" si="115"/>
        <v/>
      </c>
      <c r="BL256" s="14" t="str">
        <f>IFERROR(VLOOKUP(BK256,INSTRUCTION!$I$1:$J$101,2),"")</f>
        <v/>
      </c>
      <c r="BM256" s="15" t="str">
        <f t="shared" si="134"/>
        <v/>
      </c>
      <c r="BN256" s="15" t="str">
        <f t="shared" si="116"/>
        <v/>
      </c>
      <c r="BO256" s="15" t="str">
        <f>IFERROR(SUMPRODUCT(LARGE((J256,S256,AC256,AM256,AW256,BG256),{1,2,3,4,5})),"")</f>
        <v/>
      </c>
      <c r="BP256" s="15" t="str">
        <f>IFERROR(SUMPRODUCT(LARGE((K256,U256,AE256,AO256,AY256,BI256),{1,2,3,4,5})),"")</f>
        <v/>
      </c>
      <c r="BQ256" s="15" t="str">
        <f>IF(BP256=0,"N.A.",IFERROR(SUMPRODUCT(LARGE((N256,W256,AG256,AQ256,BA256,BK256),{1,2,3,4,5})),""))</f>
        <v/>
      </c>
      <c r="BR256" s="15" t="str">
        <f t="shared" si="117"/>
        <v/>
      </c>
      <c r="BS256" s="15" t="str">
        <f t="shared" si="118"/>
        <v/>
      </c>
      <c r="BT256" s="15" t="str">
        <f t="shared" si="119"/>
        <v>N.A.</v>
      </c>
      <c r="BU256" s="15" t="str">
        <f t="shared" si="120"/>
        <v>N.A.</v>
      </c>
      <c r="BV256" s="15" t="str">
        <f t="shared" si="121"/>
        <v>N.A.</v>
      </c>
      <c r="BW256" s="34" t="str">
        <f t="shared" si="122"/>
        <v>N.A.</v>
      </c>
      <c r="BX256" s="15" t="str">
        <f t="shared" si="123"/>
        <v>N.A.</v>
      </c>
      <c r="BY256" s="15" t="str">
        <f t="shared" si="124"/>
        <v>N.A.</v>
      </c>
      <c r="BZ256" s="15" t="str">
        <f t="shared" si="127"/>
        <v>FAILED</v>
      </c>
      <c r="CA256" s="20" t="str">
        <f t="shared" si="125"/>
        <v/>
      </c>
      <c r="CB256" s="16">
        <f t="shared" si="126"/>
        <v>0</v>
      </c>
    </row>
    <row r="257" spans="1:80" x14ac:dyDescent="0.3">
      <c r="A257" s="49">
        <v>255</v>
      </c>
      <c r="B257" s="15">
        <f>TAB!A257</f>
        <v>0</v>
      </c>
      <c r="C257" s="15">
        <f>TAB!B257</f>
        <v>0</v>
      </c>
      <c r="D257" s="14" t="str">
        <f>IF(C257=0,"",TAB!C257)</f>
        <v/>
      </c>
      <c r="E257" s="14" t="str">
        <f>IF(C257=0,"",TAB!D257)</f>
        <v/>
      </c>
      <c r="F257" s="36" t="str">
        <f>IF(C257=0,"",TAB!E257)</f>
        <v/>
      </c>
      <c r="G257" s="14" t="str">
        <f>IF(C257=0,"",TAB!J257)</f>
        <v/>
      </c>
      <c r="H257" s="15" t="str">
        <f t="shared" si="103"/>
        <v/>
      </c>
      <c r="I257" s="15" t="str">
        <f t="shared" si="128"/>
        <v/>
      </c>
      <c r="J257" s="15" t="str">
        <f>IFERROR(VLOOKUP($G257,TAB!$J:$BB,2,FALSE),"")</f>
        <v/>
      </c>
      <c r="K257" s="15" t="str">
        <f>IF(J257="AB",IFERROR(VLOOKUP($G257,TAB!$J:$BB,3,FALSE),""),"NA")</f>
        <v>NA</v>
      </c>
      <c r="L257" s="15" t="str">
        <f>IFERROR(VLOOKUP($G257,TAB!$J:$BB,4,FALSE),"")</f>
        <v/>
      </c>
      <c r="M257" s="15" t="str">
        <f>IFERROR(VLOOKUP($G257,TAB!$J:$BB,5,FALSE),"")</f>
        <v/>
      </c>
      <c r="N257" s="15" t="str">
        <f t="shared" si="104"/>
        <v/>
      </c>
      <c r="O257" s="14" t="str">
        <f>IFERROR(VLOOKUP(N257,INSTRUCTION!$I$1:$J$101,2),"")</f>
        <v/>
      </c>
      <c r="P257" s="15" t="str">
        <f t="shared" si="129"/>
        <v/>
      </c>
      <c r="Q257" s="15" t="str">
        <f t="shared" si="105"/>
        <v/>
      </c>
      <c r="R257" s="15" t="str">
        <f t="shared" si="106"/>
        <v/>
      </c>
      <c r="S257" s="15" t="str">
        <f>IFERROR(VLOOKUP($G257,TAB!$J:$BB,6,FALSE),"")</f>
        <v/>
      </c>
      <c r="T257" s="15" t="str">
        <f>IF(S257="AB",IFERROR(VLOOKUP($G257,TAB!$J:$BB,7,FALSE),""),"NA")</f>
        <v>NA</v>
      </c>
      <c r="U257" s="15" t="str">
        <f>IFERROR(VLOOKUP($G257,TAB!$J:$BB,8,FALSE),"")</f>
        <v/>
      </c>
      <c r="V257" s="15" t="str">
        <f>IFERROR(VLOOKUP($G257,TAB!$J:$BB,9,FALSE),"")</f>
        <v/>
      </c>
      <c r="W257" s="15" t="str">
        <f t="shared" si="107"/>
        <v/>
      </c>
      <c r="X257" s="14" t="str">
        <f>IFERROR(VLOOKUP(W257,INSTRUCTION!$I$1:$J$101,2),"")</f>
        <v/>
      </c>
      <c r="Y257" s="15" t="str">
        <f t="shared" si="130"/>
        <v/>
      </c>
      <c r="Z257" s="14" t="str">
        <f>IF(C257=0,"",TAB!F257)</f>
        <v/>
      </c>
      <c r="AA257" s="15" t="str">
        <f>IFERROR(VLOOKUP(Z257,INSTRUCTION!$D$2:$E$18,2,FALSE),"")</f>
        <v/>
      </c>
      <c r="AB257" s="15" t="str">
        <f t="shared" si="108"/>
        <v/>
      </c>
      <c r="AC257" s="15" t="str">
        <f>IFERROR(VLOOKUP($G257,TAB!$J:$BB,MATCH($Z257,TAB!$1:$1,0)-9,FALSE),"")</f>
        <v/>
      </c>
      <c r="AD257" s="15" t="str">
        <f>IF(AC257="AB",IFERROR(VLOOKUP($G257,TAB!$J:$BB,MATCH($Z257,TAB!$1:$1,0)-8,FALSE),""),"NA")</f>
        <v>NA</v>
      </c>
      <c r="AE257" s="15" t="str">
        <f>IFERROR(VLOOKUP($G257,TAB!$J:$BB,MATCH($Z257,TAB!$1:$1,0)-7,FALSE),"")</f>
        <v/>
      </c>
      <c r="AF257" s="15" t="str">
        <f>IFERROR(VLOOKUP($G257,TAB!$J:$BB,MATCH($Z257,TAB!$1:$1,0)-6,FALSE),"")</f>
        <v/>
      </c>
      <c r="AG257" s="15" t="str">
        <f t="shared" si="109"/>
        <v/>
      </c>
      <c r="AH257" s="14" t="str">
        <f>IFERROR(VLOOKUP(AG257,INSTRUCTION!$I$1:$J$101,2),"")</f>
        <v/>
      </c>
      <c r="AI257" s="15" t="str">
        <f t="shared" si="131"/>
        <v/>
      </c>
      <c r="AJ257" s="15" t="str">
        <f>IF(C257=0,"",TAB!G257)</f>
        <v/>
      </c>
      <c r="AK257" s="15" t="str">
        <f>IFERROR(VLOOKUP(AJ257,INSTRUCTION!$D$2:$E$18,2,FALSE),"")</f>
        <v/>
      </c>
      <c r="AL257" s="15" t="str">
        <f t="shared" si="110"/>
        <v/>
      </c>
      <c r="AM257" s="15" t="str">
        <f>IFERROR(VLOOKUP($G257,TAB!$J:$BB,MATCH($AJ257,TAB!$1:$1,0)-9,FALSE),"")</f>
        <v/>
      </c>
      <c r="AN257" s="15" t="str">
        <f>IF(AM257="AB",IFERROR(VLOOKUP($G257,TAB!$J:$BB,MATCH($AJ257,TAB!$1:$1,0)-8,FALSE),""),"NA")</f>
        <v>NA</v>
      </c>
      <c r="AO257" s="15" t="str">
        <f>IFERROR(VLOOKUP($G257,TAB!$J:$BB,MATCH($AJ257,TAB!$1:$1,0)-7,FALSE),"")</f>
        <v/>
      </c>
      <c r="AP257" s="15" t="str">
        <f>IFERROR(VLOOKUP($G257,TAB!$J:$BB,MATCH($AJ257,TAB!$1:$1,0)-6,FALSE),"")</f>
        <v/>
      </c>
      <c r="AQ257" s="15" t="str">
        <f t="shared" si="111"/>
        <v/>
      </c>
      <c r="AR257" s="14" t="str">
        <f>IFERROR(VLOOKUP(AQ257,INSTRUCTION!$I$1:$J$101,2),"")</f>
        <v/>
      </c>
      <c r="AS257" s="15" t="str">
        <f t="shared" si="132"/>
        <v/>
      </c>
      <c r="AT257" s="15" t="str">
        <f>IF(C257=0,"",TAB!H257)</f>
        <v/>
      </c>
      <c r="AU257" s="15" t="str">
        <f>IFERROR(VLOOKUP(AT257,INSTRUCTION!$D$2:$E$18,2,FALSE),"")</f>
        <v/>
      </c>
      <c r="AV257" s="15" t="str">
        <f t="shared" si="112"/>
        <v/>
      </c>
      <c r="AW257" s="15" t="str">
        <f>IFERROR(VLOOKUP($G257,TAB!$J:$BB,MATCH($AT257,TAB!$1:$1,0)-9,FALSE),"")</f>
        <v/>
      </c>
      <c r="AX257" s="15" t="str">
        <f>IF(AW257="AB",IFERROR(VLOOKUP($G257,TAB!$J:$BB,MATCH($AT257,TAB!$1:$1,0)-8,FALSE),""),"NA")</f>
        <v>NA</v>
      </c>
      <c r="AY257" s="15" t="str">
        <f>IFERROR(VLOOKUP($G257,TAB!$J:$BB,MATCH($AT257,TAB!$1:$1,0)-7,FALSE),"")</f>
        <v/>
      </c>
      <c r="AZ257" s="15" t="str">
        <f>IFERROR(VLOOKUP($G257,TAB!$J:$BB,MATCH($AT257,TAB!$1:$1,0)-6,FALSE),"")</f>
        <v/>
      </c>
      <c r="BA257" s="15" t="str">
        <f t="shared" si="113"/>
        <v/>
      </c>
      <c r="BB257" s="14" t="str">
        <f>IFERROR(VLOOKUP(BA257,INSTRUCTION!$I$1:$J$101,2),"")</f>
        <v/>
      </c>
      <c r="BC257" s="15" t="str">
        <f t="shared" si="133"/>
        <v/>
      </c>
      <c r="BD257" s="15" t="str">
        <f>IF(C257=0,"",TAB!I257)</f>
        <v/>
      </c>
      <c r="BE257" s="15" t="str">
        <f>IFERROR(VLOOKUP(BD257,INSTRUCTION!$D$2:$E$18,2,FALSE),"")</f>
        <v/>
      </c>
      <c r="BF257" s="15" t="str">
        <f t="shared" si="114"/>
        <v/>
      </c>
      <c r="BG257" s="15" t="str">
        <f>IFERROR(VLOOKUP($G257,TAB!$J:$BB,MATCH($BD257,TAB!$1:$1,0)-9,FALSE),"")</f>
        <v/>
      </c>
      <c r="BH257" s="15" t="str">
        <f>IF(BG257="AB",IFERROR(VLOOKUP($G257,TAB!$J:$BB,MATCH($BD257,TAB!$1:$1,0)-8,FALSE),""),"NA")</f>
        <v>NA</v>
      </c>
      <c r="BI257" s="15" t="str">
        <f>IFERROR(VLOOKUP($G257,TAB!$J:$BB,MATCH($BD257,TAB!$1:$1,0)-7,FALSE),"")</f>
        <v/>
      </c>
      <c r="BJ257" s="15" t="str">
        <f>IFERROR(VLOOKUP($G257,TAB!$J:$BB,MATCH($BD257,TAB!$1:$1,0)-6,FALSE),"")</f>
        <v/>
      </c>
      <c r="BK257" s="15" t="str">
        <f t="shared" si="115"/>
        <v/>
      </c>
      <c r="BL257" s="14" t="str">
        <f>IFERROR(VLOOKUP(BK257,INSTRUCTION!$I$1:$J$101,2),"")</f>
        <v/>
      </c>
      <c r="BM257" s="15" t="str">
        <f t="shared" si="134"/>
        <v/>
      </c>
      <c r="BN257" s="15" t="str">
        <f t="shared" si="116"/>
        <v/>
      </c>
      <c r="BO257" s="15" t="str">
        <f>IFERROR(SUMPRODUCT(LARGE((J257,S257,AC257,AM257,AW257,BG257),{1,2,3,4,5})),"")</f>
        <v/>
      </c>
      <c r="BP257" s="15" t="str">
        <f>IFERROR(SUMPRODUCT(LARGE((K257,U257,AE257,AO257,AY257,BI257),{1,2,3,4,5})),"")</f>
        <v/>
      </c>
      <c r="BQ257" s="15" t="str">
        <f>IF(BP257=0,"N.A.",IFERROR(SUMPRODUCT(LARGE((N257,W257,AG257,AQ257,BA257,BK257),{1,2,3,4,5})),""))</f>
        <v/>
      </c>
      <c r="BR257" s="15" t="str">
        <f t="shared" si="117"/>
        <v/>
      </c>
      <c r="BS257" s="15" t="str">
        <f t="shared" si="118"/>
        <v/>
      </c>
      <c r="BT257" s="15" t="str">
        <f t="shared" si="119"/>
        <v>N.A.</v>
      </c>
      <c r="BU257" s="15" t="str">
        <f t="shared" si="120"/>
        <v>N.A.</v>
      </c>
      <c r="BV257" s="15" t="str">
        <f t="shared" si="121"/>
        <v>N.A.</v>
      </c>
      <c r="BW257" s="34" t="str">
        <f t="shared" si="122"/>
        <v>N.A.</v>
      </c>
      <c r="BX257" s="15" t="str">
        <f t="shared" si="123"/>
        <v>N.A.</v>
      </c>
      <c r="BY257" s="15" t="str">
        <f t="shared" si="124"/>
        <v>N.A.</v>
      </c>
      <c r="BZ257" s="15" t="str">
        <f t="shared" si="127"/>
        <v>FAILED</v>
      </c>
      <c r="CA257" s="20" t="str">
        <f t="shared" si="125"/>
        <v/>
      </c>
      <c r="CB257" s="16">
        <f t="shared" si="126"/>
        <v>0</v>
      </c>
    </row>
    <row r="258" spans="1:80" x14ac:dyDescent="0.3">
      <c r="A258" s="49">
        <v>256</v>
      </c>
      <c r="B258" s="15">
        <f>TAB!A258</f>
        <v>0</v>
      </c>
      <c r="C258" s="15">
        <f>TAB!B258</f>
        <v>0</v>
      </c>
      <c r="D258" s="14" t="str">
        <f>IF(C258=0,"",TAB!C258)</f>
        <v/>
      </c>
      <c r="E258" s="14" t="str">
        <f>IF(C258=0,"",TAB!D258)</f>
        <v/>
      </c>
      <c r="F258" s="36" t="str">
        <f>IF(C258=0,"",TAB!E258)</f>
        <v/>
      </c>
      <c r="G258" s="14" t="str">
        <f>IF(C258=0,"",TAB!J258)</f>
        <v/>
      </c>
      <c r="H258" s="15" t="str">
        <f t="shared" si="103"/>
        <v/>
      </c>
      <c r="I258" s="15" t="str">
        <f t="shared" si="128"/>
        <v/>
      </c>
      <c r="J258" s="15" t="str">
        <f>IFERROR(VLOOKUP($G258,TAB!$J:$BB,2,FALSE),"")</f>
        <v/>
      </c>
      <c r="K258" s="15" t="str">
        <f>IF(J258="AB",IFERROR(VLOOKUP($G258,TAB!$J:$BB,3,FALSE),""),"NA")</f>
        <v>NA</v>
      </c>
      <c r="L258" s="15" t="str">
        <f>IFERROR(VLOOKUP($G258,TAB!$J:$BB,4,FALSE),"")</f>
        <v/>
      </c>
      <c r="M258" s="15" t="str">
        <f>IFERROR(VLOOKUP($G258,TAB!$J:$BB,5,FALSE),"")</f>
        <v/>
      </c>
      <c r="N258" s="15" t="str">
        <f t="shared" si="104"/>
        <v/>
      </c>
      <c r="O258" s="14" t="str">
        <f>IFERROR(VLOOKUP(N258,INSTRUCTION!$I$1:$J$101,2),"")</f>
        <v/>
      </c>
      <c r="P258" s="15" t="str">
        <f t="shared" si="129"/>
        <v/>
      </c>
      <c r="Q258" s="15" t="str">
        <f t="shared" si="105"/>
        <v/>
      </c>
      <c r="R258" s="15" t="str">
        <f t="shared" si="106"/>
        <v/>
      </c>
      <c r="S258" s="15" t="str">
        <f>IFERROR(VLOOKUP($G258,TAB!$J:$BB,6,FALSE),"")</f>
        <v/>
      </c>
      <c r="T258" s="15" t="str">
        <f>IF(S258="AB",IFERROR(VLOOKUP($G258,TAB!$J:$BB,7,FALSE),""),"NA")</f>
        <v>NA</v>
      </c>
      <c r="U258" s="15" t="str">
        <f>IFERROR(VLOOKUP($G258,TAB!$J:$BB,8,FALSE),"")</f>
        <v/>
      </c>
      <c r="V258" s="15" t="str">
        <f>IFERROR(VLOOKUP($G258,TAB!$J:$BB,9,FALSE),"")</f>
        <v/>
      </c>
      <c r="W258" s="15" t="str">
        <f t="shared" si="107"/>
        <v/>
      </c>
      <c r="X258" s="14" t="str">
        <f>IFERROR(VLOOKUP(W258,INSTRUCTION!$I$1:$J$101,2),"")</f>
        <v/>
      </c>
      <c r="Y258" s="15" t="str">
        <f t="shared" si="130"/>
        <v/>
      </c>
      <c r="Z258" s="14" t="str">
        <f>IF(C258=0,"",TAB!F258)</f>
        <v/>
      </c>
      <c r="AA258" s="15" t="str">
        <f>IFERROR(VLOOKUP(Z258,INSTRUCTION!$D$2:$E$18,2,FALSE),"")</f>
        <v/>
      </c>
      <c r="AB258" s="15" t="str">
        <f t="shared" si="108"/>
        <v/>
      </c>
      <c r="AC258" s="15" t="str">
        <f>IFERROR(VLOOKUP($G258,TAB!$J:$BB,MATCH($Z258,TAB!$1:$1,0)-9,FALSE),"")</f>
        <v/>
      </c>
      <c r="AD258" s="15" t="str">
        <f>IF(AC258="AB",IFERROR(VLOOKUP($G258,TAB!$J:$BB,MATCH($Z258,TAB!$1:$1,0)-8,FALSE),""),"NA")</f>
        <v>NA</v>
      </c>
      <c r="AE258" s="15" t="str">
        <f>IFERROR(VLOOKUP($G258,TAB!$J:$BB,MATCH($Z258,TAB!$1:$1,0)-7,FALSE),"")</f>
        <v/>
      </c>
      <c r="AF258" s="15" t="str">
        <f>IFERROR(VLOOKUP($G258,TAB!$J:$BB,MATCH($Z258,TAB!$1:$1,0)-6,FALSE),"")</f>
        <v/>
      </c>
      <c r="AG258" s="15" t="str">
        <f t="shared" si="109"/>
        <v/>
      </c>
      <c r="AH258" s="14" t="str">
        <f>IFERROR(VLOOKUP(AG258,INSTRUCTION!$I$1:$J$101,2),"")</f>
        <v/>
      </c>
      <c r="AI258" s="15" t="str">
        <f t="shared" si="131"/>
        <v/>
      </c>
      <c r="AJ258" s="15" t="str">
        <f>IF(C258=0,"",TAB!G258)</f>
        <v/>
      </c>
      <c r="AK258" s="15" t="str">
        <f>IFERROR(VLOOKUP(AJ258,INSTRUCTION!$D$2:$E$18,2,FALSE),"")</f>
        <v/>
      </c>
      <c r="AL258" s="15" t="str">
        <f t="shared" si="110"/>
        <v/>
      </c>
      <c r="AM258" s="15" t="str">
        <f>IFERROR(VLOOKUP($G258,TAB!$J:$BB,MATCH($AJ258,TAB!$1:$1,0)-9,FALSE),"")</f>
        <v/>
      </c>
      <c r="AN258" s="15" t="str">
        <f>IF(AM258="AB",IFERROR(VLOOKUP($G258,TAB!$J:$BB,MATCH($AJ258,TAB!$1:$1,0)-8,FALSE),""),"NA")</f>
        <v>NA</v>
      </c>
      <c r="AO258" s="15" t="str">
        <f>IFERROR(VLOOKUP($G258,TAB!$J:$BB,MATCH($AJ258,TAB!$1:$1,0)-7,FALSE),"")</f>
        <v/>
      </c>
      <c r="AP258" s="15" t="str">
        <f>IFERROR(VLOOKUP($G258,TAB!$J:$BB,MATCH($AJ258,TAB!$1:$1,0)-6,FALSE),"")</f>
        <v/>
      </c>
      <c r="AQ258" s="15" t="str">
        <f t="shared" si="111"/>
        <v/>
      </c>
      <c r="AR258" s="14" t="str">
        <f>IFERROR(VLOOKUP(AQ258,INSTRUCTION!$I$1:$J$101,2),"")</f>
        <v/>
      </c>
      <c r="AS258" s="15" t="str">
        <f t="shared" si="132"/>
        <v/>
      </c>
      <c r="AT258" s="15" t="str">
        <f>IF(C258=0,"",TAB!H258)</f>
        <v/>
      </c>
      <c r="AU258" s="15" t="str">
        <f>IFERROR(VLOOKUP(AT258,INSTRUCTION!$D$2:$E$18,2,FALSE),"")</f>
        <v/>
      </c>
      <c r="AV258" s="15" t="str">
        <f t="shared" si="112"/>
        <v/>
      </c>
      <c r="AW258" s="15" t="str">
        <f>IFERROR(VLOOKUP($G258,TAB!$J:$BB,MATCH($AT258,TAB!$1:$1,0)-9,FALSE),"")</f>
        <v/>
      </c>
      <c r="AX258" s="15" t="str">
        <f>IF(AW258="AB",IFERROR(VLOOKUP($G258,TAB!$J:$BB,MATCH($AT258,TAB!$1:$1,0)-8,FALSE),""),"NA")</f>
        <v>NA</v>
      </c>
      <c r="AY258" s="15" t="str">
        <f>IFERROR(VLOOKUP($G258,TAB!$J:$BB,MATCH($AT258,TAB!$1:$1,0)-7,FALSE),"")</f>
        <v/>
      </c>
      <c r="AZ258" s="15" t="str">
        <f>IFERROR(VLOOKUP($G258,TAB!$J:$BB,MATCH($AT258,TAB!$1:$1,0)-6,FALSE),"")</f>
        <v/>
      </c>
      <c r="BA258" s="15" t="str">
        <f t="shared" si="113"/>
        <v/>
      </c>
      <c r="BB258" s="14" t="str">
        <f>IFERROR(VLOOKUP(BA258,INSTRUCTION!$I$1:$J$101,2),"")</f>
        <v/>
      </c>
      <c r="BC258" s="15" t="str">
        <f t="shared" si="133"/>
        <v/>
      </c>
      <c r="BD258" s="15" t="str">
        <f>IF(C258=0,"",TAB!I258)</f>
        <v/>
      </c>
      <c r="BE258" s="15" t="str">
        <f>IFERROR(VLOOKUP(BD258,INSTRUCTION!$D$2:$E$18,2,FALSE),"")</f>
        <v/>
      </c>
      <c r="BF258" s="15" t="str">
        <f t="shared" si="114"/>
        <v/>
      </c>
      <c r="BG258" s="15" t="str">
        <f>IFERROR(VLOOKUP($G258,TAB!$J:$BB,MATCH($BD258,TAB!$1:$1,0)-9,FALSE),"")</f>
        <v/>
      </c>
      <c r="BH258" s="15" t="str">
        <f>IF(BG258="AB",IFERROR(VLOOKUP($G258,TAB!$J:$BB,MATCH($BD258,TAB!$1:$1,0)-8,FALSE),""),"NA")</f>
        <v>NA</v>
      </c>
      <c r="BI258" s="15" t="str">
        <f>IFERROR(VLOOKUP($G258,TAB!$J:$BB,MATCH($BD258,TAB!$1:$1,0)-7,FALSE),"")</f>
        <v/>
      </c>
      <c r="BJ258" s="15" t="str">
        <f>IFERROR(VLOOKUP($G258,TAB!$J:$BB,MATCH($BD258,TAB!$1:$1,0)-6,FALSE),"")</f>
        <v/>
      </c>
      <c r="BK258" s="15" t="str">
        <f t="shared" si="115"/>
        <v/>
      </c>
      <c r="BL258" s="14" t="str">
        <f>IFERROR(VLOOKUP(BK258,INSTRUCTION!$I$1:$J$101,2),"")</f>
        <v/>
      </c>
      <c r="BM258" s="15" t="str">
        <f t="shared" si="134"/>
        <v/>
      </c>
      <c r="BN258" s="15" t="str">
        <f t="shared" si="116"/>
        <v/>
      </c>
      <c r="BO258" s="15" t="str">
        <f>IFERROR(SUMPRODUCT(LARGE((J258,S258,AC258,AM258,AW258,BG258),{1,2,3,4,5})),"")</f>
        <v/>
      </c>
      <c r="BP258" s="15" t="str">
        <f>IFERROR(SUMPRODUCT(LARGE((K258,U258,AE258,AO258,AY258,BI258),{1,2,3,4,5})),"")</f>
        <v/>
      </c>
      <c r="BQ258" s="15" t="str">
        <f>IF(BP258=0,"N.A.",IFERROR(SUMPRODUCT(LARGE((N258,W258,AG258,AQ258,BA258,BK258),{1,2,3,4,5})),""))</f>
        <v/>
      </c>
      <c r="BR258" s="15" t="str">
        <f t="shared" si="117"/>
        <v/>
      </c>
      <c r="BS258" s="15" t="str">
        <f t="shared" si="118"/>
        <v/>
      </c>
      <c r="BT258" s="15" t="str">
        <f t="shared" si="119"/>
        <v>N.A.</v>
      </c>
      <c r="BU258" s="15" t="str">
        <f t="shared" si="120"/>
        <v>N.A.</v>
      </c>
      <c r="BV258" s="15" t="str">
        <f t="shared" si="121"/>
        <v>N.A.</v>
      </c>
      <c r="BW258" s="34" t="str">
        <f t="shared" si="122"/>
        <v>N.A.</v>
      </c>
      <c r="BX258" s="15" t="str">
        <f t="shared" si="123"/>
        <v>N.A.</v>
      </c>
      <c r="BY258" s="15" t="str">
        <f t="shared" si="124"/>
        <v>N.A.</v>
      </c>
      <c r="BZ258" s="15" t="str">
        <f t="shared" si="127"/>
        <v>FAILED</v>
      </c>
      <c r="CA258" s="20" t="str">
        <f t="shared" si="125"/>
        <v/>
      </c>
      <c r="CB258" s="16">
        <f t="shared" si="126"/>
        <v>0</v>
      </c>
    </row>
    <row r="259" spans="1:80" x14ac:dyDescent="0.3">
      <c r="A259" s="49">
        <v>257</v>
      </c>
      <c r="B259" s="15">
        <f>TAB!A259</f>
        <v>0</v>
      </c>
      <c r="C259" s="15">
        <f>TAB!B259</f>
        <v>0</v>
      </c>
      <c r="D259" s="14" t="str">
        <f>IF(C259=0,"",TAB!C259)</f>
        <v/>
      </c>
      <c r="E259" s="14" t="str">
        <f>IF(C259=0,"",TAB!D259)</f>
        <v/>
      </c>
      <c r="F259" s="36" t="str">
        <f>IF(C259=0,"",TAB!E259)</f>
        <v/>
      </c>
      <c r="G259" s="14" t="str">
        <f>IF(C259=0,"",TAB!J259)</f>
        <v/>
      </c>
      <c r="H259" s="15" t="str">
        <f t="shared" si="103"/>
        <v/>
      </c>
      <c r="I259" s="15" t="str">
        <f t="shared" si="128"/>
        <v/>
      </c>
      <c r="J259" s="15" t="str">
        <f>IFERROR(VLOOKUP($G259,TAB!$J:$BB,2,FALSE),"")</f>
        <v/>
      </c>
      <c r="K259" s="15" t="str">
        <f>IF(J259="AB",IFERROR(VLOOKUP($G259,TAB!$J:$BB,3,FALSE),""),"NA")</f>
        <v>NA</v>
      </c>
      <c r="L259" s="15" t="str">
        <f>IFERROR(VLOOKUP($G259,TAB!$J:$BB,4,FALSE),"")</f>
        <v/>
      </c>
      <c r="M259" s="15" t="str">
        <f>IFERROR(VLOOKUP($G259,TAB!$J:$BB,5,FALSE),"")</f>
        <v/>
      </c>
      <c r="N259" s="15" t="str">
        <f t="shared" si="104"/>
        <v/>
      </c>
      <c r="O259" s="14" t="str">
        <f>IFERROR(VLOOKUP(N259,INSTRUCTION!$I$1:$J$101,2),"")</f>
        <v/>
      </c>
      <c r="P259" s="15" t="str">
        <f t="shared" si="129"/>
        <v/>
      </c>
      <c r="Q259" s="15" t="str">
        <f t="shared" si="105"/>
        <v/>
      </c>
      <c r="R259" s="15" t="str">
        <f t="shared" si="106"/>
        <v/>
      </c>
      <c r="S259" s="15" t="str">
        <f>IFERROR(VLOOKUP($G259,TAB!$J:$BB,6,FALSE),"")</f>
        <v/>
      </c>
      <c r="T259" s="15" t="str">
        <f>IF(S259="AB",IFERROR(VLOOKUP($G259,TAB!$J:$BB,7,FALSE),""),"NA")</f>
        <v>NA</v>
      </c>
      <c r="U259" s="15" t="str">
        <f>IFERROR(VLOOKUP($G259,TAB!$J:$BB,8,FALSE),"")</f>
        <v/>
      </c>
      <c r="V259" s="15" t="str">
        <f>IFERROR(VLOOKUP($G259,TAB!$J:$BB,9,FALSE),"")</f>
        <v/>
      </c>
      <c r="W259" s="15" t="str">
        <f t="shared" si="107"/>
        <v/>
      </c>
      <c r="X259" s="14" t="str">
        <f>IFERROR(VLOOKUP(W259,INSTRUCTION!$I$1:$J$101,2),"")</f>
        <v/>
      </c>
      <c r="Y259" s="15" t="str">
        <f t="shared" si="130"/>
        <v/>
      </c>
      <c r="Z259" s="14" t="str">
        <f>IF(C259=0,"",TAB!F259)</f>
        <v/>
      </c>
      <c r="AA259" s="15" t="str">
        <f>IFERROR(VLOOKUP(Z259,INSTRUCTION!$D$2:$E$18,2,FALSE),"")</f>
        <v/>
      </c>
      <c r="AB259" s="15" t="str">
        <f t="shared" si="108"/>
        <v/>
      </c>
      <c r="AC259" s="15" t="str">
        <f>IFERROR(VLOOKUP($G259,TAB!$J:$BB,MATCH($Z259,TAB!$1:$1,0)-9,FALSE),"")</f>
        <v/>
      </c>
      <c r="AD259" s="15" t="str">
        <f>IF(AC259="AB",IFERROR(VLOOKUP($G259,TAB!$J:$BB,MATCH($Z259,TAB!$1:$1,0)-8,FALSE),""),"NA")</f>
        <v>NA</v>
      </c>
      <c r="AE259" s="15" t="str">
        <f>IFERROR(VLOOKUP($G259,TAB!$J:$BB,MATCH($Z259,TAB!$1:$1,0)-7,FALSE),"")</f>
        <v/>
      </c>
      <c r="AF259" s="15" t="str">
        <f>IFERROR(VLOOKUP($G259,TAB!$J:$BB,MATCH($Z259,TAB!$1:$1,0)-6,FALSE),"")</f>
        <v/>
      </c>
      <c r="AG259" s="15" t="str">
        <f t="shared" si="109"/>
        <v/>
      </c>
      <c r="AH259" s="14" t="str">
        <f>IFERROR(VLOOKUP(AG259,INSTRUCTION!$I$1:$J$101,2),"")</f>
        <v/>
      </c>
      <c r="AI259" s="15" t="str">
        <f t="shared" si="131"/>
        <v/>
      </c>
      <c r="AJ259" s="15" t="str">
        <f>IF(C259=0,"",TAB!G259)</f>
        <v/>
      </c>
      <c r="AK259" s="15" t="str">
        <f>IFERROR(VLOOKUP(AJ259,INSTRUCTION!$D$2:$E$18,2,FALSE),"")</f>
        <v/>
      </c>
      <c r="AL259" s="15" t="str">
        <f t="shared" si="110"/>
        <v/>
      </c>
      <c r="AM259" s="15" t="str">
        <f>IFERROR(VLOOKUP($G259,TAB!$J:$BB,MATCH($AJ259,TAB!$1:$1,0)-9,FALSE),"")</f>
        <v/>
      </c>
      <c r="AN259" s="15" t="str">
        <f>IF(AM259="AB",IFERROR(VLOOKUP($G259,TAB!$J:$BB,MATCH($AJ259,TAB!$1:$1,0)-8,FALSE),""),"NA")</f>
        <v>NA</v>
      </c>
      <c r="AO259" s="15" t="str">
        <f>IFERROR(VLOOKUP($G259,TAB!$J:$BB,MATCH($AJ259,TAB!$1:$1,0)-7,FALSE),"")</f>
        <v/>
      </c>
      <c r="AP259" s="15" t="str">
        <f>IFERROR(VLOOKUP($G259,TAB!$J:$BB,MATCH($AJ259,TAB!$1:$1,0)-6,FALSE),"")</f>
        <v/>
      </c>
      <c r="AQ259" s="15" t="str">
        <f t="shared" si="111"/>
        <v/>
      </c>
      <c r="AR259" s="14" t="str">
        <f>IFERROR(VLOOKUP(AQ259,INSTRUCTION!$I$1:$J$101,2),"")</f>
        <v/>
      </c>
      <c r="AS259" s="15" t="str">
        <f t="shared" si="132"/>
        <v/>
      </c>
      <c r="AT259" s="15" t="str">
        <f>IF(C259=0,"",TAB!H259)</f>
        <v/>
      </c>
      <c r="AU259" s="15" t="str">
        <f>IFERROR(VLOOKUP(AT259,INSTRUCTION!$D$2:$E$18,2,FALSE),"")</f>
        <v/>
      </c>
      <c r="AV259" s="15" t="str">
        <f t="shared" si="112"/>
        <v/>
      </c>
      <c r="AW259" s="15" t="str">
        <f>IFERROR(VLOOKUP($G259,TAB!$J:$BB,MATCH($AT259,TAB!$1:$1,0)-9,FALSE),"")</f>
        <v/>
      </c>
      <c r="AX259" s="15" t="str">
        <f>IF(AW259="AB",IFERROR(VLOOKUP($G259,TAB!$J:$BB,MATCH($AT259,TAB!$1:$1,0)-8,FALSE),""),"NA")</f>
        <v>NA</v>
      </c>
      <c r="AY259" s="15" t="str">
        <f>IFERROR(VLOOKUP($G259,TAB!$J:$BB,MATCH($AT259,TAB!$1:$1,0)-7,FALSE),"")</f>
        <v/>
      </c>
      <c r="AZ259" s="15" t="str">
        <f>IFERROR(VLOOKUP($G259,TAB!$J:$BB,MATCH($AT259,TAB!$1:$1,0)-6,FALSE),"")</f>
        <v/>
      </c>
      <c r="BA259" s="15" t="str">
        <f t="shared" si="113"/>
        <v/>
      </c>
      <c r="BB259" s="14" t="str">
        <f>IFERROR(VLOOKUP(BA259,INSTRUCTION!$I$1:$J$101,2),"")</f>
        <v/>
      </c>
      <c r="BC259" s="15" t="str">
        <f t="shared" si="133"/>
        <v/>
      </c>
      <c r="BD259" s="15" t="str">
        <f>IF(C259=0,"",TAB!I259)</f>
        <v/>
      </c>
      <c r="BE259" s="15" t="str">
        <f>IFERROR(VLOOKUP(BD259,INSTRUCTION!$D$2:$E$18,2,FALSE),"")</f>
        <v/>
      </c>
      <c r="BF259" s="15" t="str">
        <f t="shared" si="114"/>
        <v/>
      </c>
      <c r="BG259" s="15" t="str">
        <f>IFERROR(VLOOKUP($G259,TAB!$J:$BB,MATCH($BD259,TAB!$1:$1,0)-9,FALSE),"")</f>
        <v/>
      </c>
      <c r="BH259" s="15" t="str">
        <f>IF(BG259="AB",IFERROR(VLOOKUP($G259,TAB!$J:$BB,MATCH($BD259,TAB!$1:$1,0)-8,FALSE),""),"NA")</f>
        <v>NA</v>
      </c>
      <c r="BI259" s="15" t="str">
        <f>IFERROR(VLOOKUP($G259,TAB!$J:$BB,MATCH($BD259,TAB!$1:$1,0)-7,FALSE),"")</f>
        <v/>
      </c>
      <c r="BJ259" s="15" t="str">
        <f>IFERROR(VLOOKUP($G259,TAB!$J:$BB,MATCH($BD259,TAB!$1:$1,0)-6,FALSE),"")</f>
        <v/>
      </c>
      <c r="BK259" s="15" t="str">
        <f t="shared" si="115"/>
        <v/>
      </c>
      <c r="BL259" s="14" t="str">
        <f>IFERROR(VLOOKUP(BK259,INSTRUCTION!$I$1:$J$101,2),"")</f>
        <v/>
      </c>
      <c r="BM259" s="15" t="str">
        <f t="shared" si="134"/>
        <v/>
      </c>
      <c r="BN259" s="15" t="str">
        <f t="shared" si="116"/>
        <v/>
      </c>
      <c r="BO259" s="15" t="str">
        <f>IFERROR(SUMPRODUCT(LARGE((J259,S259,AC259,AM259,AW259,BG259),{1,2,3,4,5})),"")</f>
        <v/>
      </c>
      <c r="BP259" s="15" t="str">
        <f>IFERROR(SUMPRODUCT(LARGE((K259,U259,AE259,AO259,AY259,BI259),{1,2,3,4,5})),"")</f>
        <v/>
      </c>
      <c r="BQ259" s="15" t="str">
        <f>IF(BP259=0,"N.A.",IFERROR(SUMPRODUCT(LARGE((N259,W259,AG259,AQ259,BA259,BK259),{1,2,3,4,5})),""))</f>
        <v/>
      </c>
      <c r="BR259" s="15" t="str">
        <f t="shared" si="117"/>
        <v/>
      </c>
      <c r="BS259" s="15" t="str">
        <f t="shared" si="118"/>
        <v/>
      </c>
      <c r="BT259" s="15" t="str">
        <f t="shared" si="119"/>
        <v>N.A.</v>
      </c>
      <c r="BU259" s="15" t="str">
        <f t="shared" si="120"/>
        <v>N.A.</v>
      </c>
      <c r="BV259" s="15" t="str">
        <f t="shared" si="121"/>
        <v>N.A.</v>
      </c>
      <c r="BW259" s="34" t="str">
        <f t="shared" si="122"/>
        <v>N.A.</v>
      </c>
      <c r="BX259" s="15" t="str">
        <f t="shared" si="123"/>
        <v>N.A.</v>
      </c>
      <c r="BY259" s="15" t="str">
        <f t="shared" si="124"/>
        <v>N.A.</v>
      </c>
      <c r="BZ259" s="15" t="str">
        <f t="shared" si="127"/>
        <v>FAILED</v>
      </c>
      <c r="CA259" s="20" t="str">
        <f t="shared" si="125"/>
        <v/>
      </c>
      <c r="CB259" s="16">
        <f t="shared" si="126"/>
        <v>0</v>
      </c>
    </row>
    <row r="260" spans="1:80" x14ac:dyDescent="0.3">
      <c r="A260" s="49">
        <v>258</v>
      </c>
      <c r="B260" s="15">
        <f>TAB!A260</f>
        <v>0</v>
      </c>
      <c r="C260" s="15">
        <f>TAB!B260</f>
        <v>0</v>
      </c>
      <c r="D260" s="14" t="str">
        <f>IF(C260=0,"",TAB!C260)</f>
        <v/>
      </c>
      <c r="E260" s="14" t="str">
        <f>IF(C260=0,"",TAB!D260)</f>
        <v/>
      </c>
      <c r="F260" s="36" t="str">
        <f>IF(C260=0,"",TAB!E260)</f>
        <v/>
      </c>
      <c r="G260" s="14" t="str">
        <f>IF(C260=0,"",TAB!J260)</f>
        <v/>
      </c>
      <c r="H260" s="15" t="str">
        <f t="shared" ref="H260:H277" si="135">IF(J260="","",80)</f>
        <v/>
      </c>
      <c r="I260" s="15" t="str">
        <f t="shared" si="128"/>
        <v/>
      </c>
      <c r="J260" s="15" t="str">
        <f>IFERROR(VLOOKUP($G260,TAB!$J:$BB,2,FALSE),"")</f>
        <v/>
      </c>
      <c r="K260" s="15" t="str">
        <f>IF(J260="AB",IFERROR(VLOOKUP($G260,TAB!$J:$BB,3,FALSE),""),"NA")</f>
        <v>NA</v>
      </c>
      <c r="L260" s="15" t="str">
        <f>IFERROR(VLOOKUP($G260,TAB!$J:$BB,4,FALSE),"")</f>
        <v/>
      </c>
      <c r="M260" s="15" t="str">
        <f>IFERROR(VLOOKUP($G260,TAB!$J:$BB,5,FALSE),"")</f>
        <v/>
      </c>
      <c r="N260" s="15" t="str">
        <f t="shared" ref="N260:N277" si="136">IF(SUM(J260,K260,M260)=0,"",SUM(J260:M260))</f>
        <v/>
      </c>
      <c r="O260" s="14" t="str">
        <f>IFERROR(VLOOKUP(N260,INSTRUCTION!$I$1:$J$101,2),"")</f>
        <v/>
      </c>
      <c r="P260" s="15" t="str">
        <f t="shared" si="129"/>
        <v/>
      </c>
      <c r="Q260" s="15" t="str">
        <f t="shared" ref="Q260:Q277" si="137">IF(S260="","",80)</f>
        <v/>
      </c>
      <c r="R260" s="15" t="str">
        <f t="shared" ref="R260:R277" si="138">IF(V260="","",20)</f>
        <v/>
      </c>
      <c r="S260" s="15" t="str">
        <f>IFERROR(VLOOKUP($G260,TAB!$J:$BB,6,FALSE),"")</f>
        <v/>
      </c>
      <c r="T260" s="15" t="str">
        <f>IF(S260="AB",IFERROR(VLOOKUP($G260,TAB!$J:$BB,7,FALSE),""),"NA")</f>
        <v>NA</v>
      </c>
      <c r="U260" s="15" t="str">
        <f>IFERROR(VLOOKUP($G260,TAB!$J:$BB,8,FALSE),"")</f>
        <v/>
      </c>
      <c r="V260" s="15" t="str">
        <f>IFERROR(VLOOKUP($G260,TAB!$J:$BB,9,FALSE),"")</f>
        <v/>
      </c>
      <c r="W260" s="15" t="str">
        <f t="shared" ref="W260:W277" si="139">IF(SUM(S260,U260,V260)=0,"",SUM(S260:V260))</f>
        <v/>
      </c>
      <c r="X260" s="14" t="str">
        <f>IFERROR(VLOOKUP(W260,INSTRUCTION!$I$1:$J$101,2),"")</f>
        <v/>
      </c>
      <c r="Y260" s="15" t="str">
        <f t="shared" si="130"/>
        <v/>
      </c>
      <c r="Z260" s="14" t="str">
        <f>IF(C260=0,"",TAB!F260)</f>
        <v/>
      </c>
      <c r="AA260" s="15" t="str">
        <f>IFERROR(VLOOKUP(Z260,INSTRUCTION!$D$2:$E$18,2,FALSE),"")</f>
        <v/>
      </c>
      <c r="AB260" s="15" t="str">
        <f t="shared" ref="AB260:AB277" si="140">IF(AA260="","",(100-AA260)/2)</f>
        <v/>
      </c>
      <c r="AC260" s="15" t="str">
        <f>IFERROR(VLOOKUP($G260,TAB!$J:$BB,MATCH($Z260,TAB!$1:$1,0)-9,FALSE),"")</f>
        <v/>
      </c>
      <c r="AD260" s="15" t="str">
        <f>IF(AC260="AB",IFERROR(VLOOKUP($G260,TAB!$J:$BB,MATCH($Z260,TAB!$1:$1,0)-8,FALSE),""),"NA")</f>
        <v>NA</v>
      </c>
      <c r="AE260" s="15" t="str">
        <f>IFERROR(VLOOKUP($G260,TAB!$J:$BB,MATCH($Z260,TAB!$1:$1,0)-7,FALSE),"")</f>
        <v/>
      </c>
      <c r="AF260" s="15" t="str">
        <f>IFERROR(VLOOKUP($G260,TAB!$J:$BB,MATCH($Z260,TAB!$1:$1,0)-6,FALSE),"")</f>
        <v/>
      </c>
      <c r="AG260" s="15" t="str">
        <f t="shared" ref="AG260:AG277" si="141">IF(SUM(AC260,AE260,AF260)=0,"",SUM(AC260:AF260))</f>
        <v/>
      </c>
      <c r="AH260" s="14" t="str">
        <f>IFERROR(VLOOKUP(AG260,INSTRUCTION!$I$1:$J$101,2),"")</f>
        <v/>
      </c>
      <c r="AI260" s="15" t="str">
        <f t="shared" si="131"/>
        <v/>
      </c>
      <c r="AJ260" s="15" t="str">
        <f>IF(C260=0,"",TAB!G260)</f>
        <v/>
      </c>
      <c r="AK260" s="15" t="str">
        <f>IFERROR(VLOOKUP(AJ260,INSTRUCTION!$D$2:$E$18,2,FALSE),"")</f>
        <v/>
      </c>
      <c r="AL260" s="15" t="str">
        <f t="shared" ref="AL260:AL277" si="142">IF(AK260="","",(100-AK260)/2)</f>
        <v/>
      </c>
      <c r="AM260" s="15" t="str">
        <f>IFERROR(VLOOKUP($G260,TAB!$J:$BB,MATCH($AJ260,TAB!$1:$1,0)-9,FALSE),"")</f>
        <v/>
      </c>
      <c r="AN260" s="15" t="str">
        <f>IF(AM260="AB",IFERROR(VLOOKUP($G260,TAB!$J:$BB,MATCH($AJ260,TAB!$1:$1,0)-8,FALSE),""),"NA")</f>
        <v>NA</v>
      </c>
      <c r="AO260" s="15" t="str">
        <f>IFERROR(VLOOKUP($G260,TAB!$J:$BB,MATCH($AJ260,TAB!$1:$1,0)-7,FALSE),"")</f>
        <v/>
      </c>
      <c r="AP260" s="15" t="str">
        <f>IFERROR(VLOOKUP($G260,TAB!$J:$BB,MATCH($AJ260,TAB!$1:$1,0)-6,FALSE),"")</f>
        <v/>
      </c>
      <c r="AQ260" s="15" t="str">
        <f t="shared" ref="AQ260:AQ277" si="143">IF(SUM(AM260,AO260,AP260)=0,"",SUM(AM260:AP260))</f>
        <v/>
      </c>
      <c r="AR260" s="14" t="str">
        <f>IFERROR(VLOOKUP(AQ260,INSTRUCTION!$I$1:$J$101,2),"")</f>
        <v/>
      </c>
      <c r="AS260" s="15" t="str">
        <f t="shared" si="132"/>
        <v/>
      </c>
      <c r="AT260" s="15" t="str">
        <f>IF(C260=0,"",TAB!H260)</f>
        <v/>
      </c>
      <c r="AU260" s="15" t="str">
        <f>IFERROR(VLOOKUP(AT260,INSTRUCTION!$D$2:$E$18,2,FALSE),"")</f>
        <v/>
      </c>
      <c r="AV260" s="15" t="str">
        <f t="shared" ref="AV260:AV277" si="144">IF(AU260="","",(100-AU260)/2)</f>
        <v/>
      </c>
      <c r="AW260" s="15" t="str">
        <f>IFERROR(VLOOKUP($G260,TAB!$J:$BB,MATCH($AT260,TAB!$1:$1,0)-9,FALSE),"")</f>
        <v/>
      </c>
      <c r="AX260" s="15" t="str">
        <f>IF(AW260="AB",IFERROR(VLOOKUP($G260,TAB!$J:$BB,MATCH($AT260,TAB!$1:$1,0)-8,FALSE),""),"NA")</f>
        <v>NA</v>
      </c>
      <c r="AY260" s="15" t="str">
        <f>IFERROR(VLOOKUP($G260,TAB!$J:$BB,MATCH($AT260,TAB!$1:$1,0)-7,FALSE),"")</f>
        <v/>
      </c>
      <c r="AZ260" s="15" t="str">
        <f>IFERROR(VLOOKUP($G260,TAB!$J:$BB,MATCH($AT260,TAB!$1:$1,0)-6,FALSE),"")</f>
        <v/>
      </c>
      <c r="BA260" s="15" t="str">
        <f t="shared" ref="BA260:BA277" si="145">IF(SUM(AW260,AY260,AZ260)=0,"",SUM(AW260:AZ260))</f>
        <v/>
      </c>
      <c r="BB260" s="14" t="str">
        <f>IFERROR(VLOOKUP(BA260,INSTRUCTION!$I$1:$J$101,2),"")</f>
        <v/>
      </c>
      <c r="BC260" s="15" t="str">
        <f t="shared" si="133"/>
        <v/>
      </c>
      <c r="BD260" s="15" t="str">
        <f>IF(C260=0,"",TAB!I260)</f>
        <v/>
      </c>
      <c r="BE260" s="15" t="str">
        <f>IFERROR(VLOOKUP(BD260,INSTRUCTION!$D$2:$E$18,2,FALSE),"")</f>
        <v/>
      </c>
      <c r="BF260" s="15" t="str">
        <f t="shared" ref="BF260:BF277" si="146">IF(BE260="","",(100-BE260)/2)</f>
        <v/>
      </c>
      <c r="BG260" s="15" t="str">
        <f>IFERROR(VLOOKUP($G260,TAB!$J:$BB,MATCH($BD260,TAB!$1:$1,0)-9,FALSE),"")</f>
        <v/>
      </c>
      <c r="BH260" s="15" t="str">
        <f>IF(BG260="AB",IFERROR(VLOOKUP($G260,TAB!$J:$BB,MATCH($BD260,TAB!$1:$1,0)-8,FALSE),""),"NA")</f>
        <v>NA</v>
      </c>
      <c r="BI260" s="15" t="str">
        <f>IFERROR(VLOOKUP($G260,TAB!$J:$BB,MATCH($BD260,TAB!$1:$1,0)-7,FALSE),"")</f>
        <v/>
      </c>
      <c r="BJ260" s="15" t="str">
        <f>IFERROR(VLOOKUP($G260,TAB!$J:$BB,MATCH($BD260,TAB!$1:$1,0)-6,FALSE),"")</f>
        <v/>
      </c>
      <c r="BK260" s="15" t="str">
        <f t="shared" ref="BK260:BK277" si="147">IF(SUM(BG260,BI260,BJ260)=0,"",SUM(BG260:BJ260))</f>
        <v/>
      </c>
      <c r="BL260" s="14" t="str">
        <f>IFERROR(VLOOKUP(BK260,INSTRUCTION!$I$1:$J$101,2),"")</f>
        <v/>
      </c>
      <c r="BM260" s="15" t="str">
        <f t="shared" si="134"/>
        <v/>
      </c>
      <c r="BN260" s="15" t="str">
        <f t="shared" ref="BN260:BN277" si="148">IF(C260=0,"",SUM(I260,R260,AB260,AL260,AV260,BF260))</f>
        <v/>
      </c>
      <c r="BO260" s="15" t="str">
        <f>IFERROR(SUMPRODUCT(LARGE((J260,S260,AC260,AM260,AW260,BG260),{1,2,3,4,5})),"")</f>
        <v/>
      </c>
      <c r="BP260" s="15" t="str">
        <f>IFERROR(SUMPRODUCT(LARGE((K260,U260,AE260,AO260,AY260,BI260),{1,2,3,4,5})),"")</f>
        <v/>
      </c>
      <c r="BQ260" s="15" t="str">
        <f>IF(BP260=0,"N.A.",IFERROR(SUMPRODUCT(LARGE((N260,W260,AG260,AQ260,BA260,BK260),{1,2,3,4,5})),""))</f>
        <v/>
      </c>
      <c r="BR260" s="15" t="str">
        <f t="shared" ref="BR260:BR277" si="149">IF(BP260=0,"N.A.",IFERROR(ROUND(BQ260/5,2),""))</f>
        <v/>
      </c>
      <c r="BS260" s="15" t="str">
        <f t="shared" ref="BS260:BS277" si="150">IF(BP260=0,"N.A.",IF(BR260="","",IF(BR260&gt;=90,"O",IF(BR260&gt;=80,"A+",IF(BR260&gt;=70,"A",IF(BR260&gt;=60,"B+",IF(BR260&gt;=50,"B",IF(BR260&gt;=40,"C",IF(BR260&gt;=30,"P",IF(BR260=0,"","F"))))))))))</f>
        <v/>
      </c>
      <c r="BT260" s="15" t="str">
        <f t="shared" ref="BT260:BT277" si="151">IFERROR(IF((J260*2.5)&gt;=90,"O",IF((J260*2.5)&gt;=80,"A+",IF((J260*2.5)&gt;=70,"A",IF((J260*2.5)&gt;=60,"B+",IF((J260*2.5)&gt;=50,"B",IF((J260*2.5)&gt;=40,"C",IF((J260*2.5)&gt;=30,"P",IF((J260*2.5)=0,"","F")))))))),"N.A.")</f>
        <v>N.A.</v>
      </c>
      <c r="BU260" s="15" t="str">
        <f t="shared" ref="BU260:BU277" si="152">IFERROR(IF((S260*2.5)&gt;=90,"O",IF((S260*2.5)&gt;=80,"A+",IF((S260*2.5)&gt;=70,"A",IF((S260*2.5)&gt;=60,"B+",IF((S260*2.5)&gt;=50,"B",IF((S260*2.5)&gt;=40,"C",IF((S260*2.5)&gt;=30,"P",IF((S260*2.5)=0,"","F")))))))),"N.A.")</f>
        <v>N.A.</v>
      </c>
      <c r="BV260" s="15" t="str">
        <f t="shared" ref="BV260:BV277" si="153">IFERROR(IF((100/AB260)*AC260&gt;=90,"O",IF((100/AB260)*AC260&gt;=80,"A+",IF((100/AB260)*AC260&gt;=70,"A",IF((100/AB260)*AC260&gt;=60,"B+",IF((100/AB260)*AC260&gt;=50,"B",IF((100/AB260)*AC260&gt;=40,"C",IF((100/AB260)*AC260&gt;=30,"P",IF((100/AB260)*AC260=0,"","F")))))))),"N.A.")</f>
        <v>N.A.</v>
      </c>
      <c r="BW260" s="34" t="str">
        <f t="shared" ref="BW260:BW277" si="154">IFERROR(IF((100/AL260)*AM260&gt;=90,"O",IF((100/AL260)*AM260&gt;=80,"A+",IF((100/AL260)*AM260&gt;=70,"A",IF((100/AL260)*AM260&gt;=60,"B+",IF((100/AL260)*AM260&gt;=50,"B",IF((100/AL260)*AM260&gt;=40,"C",IF((100/AL260)*AM260&gt;=30,"P",IF((100/AL260)*AM260=0,"","F")))))))),"N.A.")</f>
        <v>N.A.</v>
      </c>
      <c r="BX260" s="15" t="str">
        <f t="shared" ref="BX260:BX277" si="155">IFERROR(IF((100/AV260)*AW260&gt;=90,"O",IF((100/AV260)*AW260&gt;=80,"A+",IF((100/AV260)*AW260&gt;=70,"A",IF((100/AV260)*AW260&gt;=60,"B+",IF((100/AV260)*AW260&gt;=50,"B",IF((100/AV260)*AW260&gt;=40,"C",IF((100/AV260)*AW260&gt;=30,"P",IF((100/AV260)*AW260=0,"","F")))))))),"N.A.")</f>
        <v>N.A.</v>
      </c>
      <c r="BY260" s="15" t="str">
        <f t="shared" ref="BY260:BY277" si="156">IFERROR(IF((100/BF260)*BG260&gt;=90,"O",IF((100/BF260)*BG260&gt;=80,"A+",IF((100/BF260)*BG260&gt;=70,"A",IF((100/BF260)*BG260&gt;=60,"B+",IF((100/BF260)*BG260&gt;=50,"B",IF((100/BF260)*BG260&gt;=40,"C",IF((100/BF260)*BG260&gt;=30,"P",IF((100/BF260)*BG260=0,"","F")))))))),"N.A.")</f>
        <v>N.A.</v>
      </c>
      <c r="BZ260" s="15" t="str">
        <f t="shared" si="127"/>
        <v>FAILED</v>
      </c>
      <c r="CA260" s="20" t="str">
        <f t="shared" ref="CA260:CA277" si="157">IF(BQ260="","",IF(BQ260="N.A.","FAILED",IF(OR(P260="N.A.",Y260="N.A."),"FAILED",IF((COUNTIF(AI260:BM260,"N.A.")&gt;1),"FAILED","PASSED"))))</f>
        <v/>
      </c>
      <c r="CB260" s="16">
        <f t="shared" ref="CB260:CB277" si="158">COUNTIF(BV260:BY260,"F")</f>
        <v>0</v>
      </c>
    </row>
    <row r="261" spans="1:80" x14ac:dyDescent="0.3">
      <c r="A261" s="49">
        <v>259</v>
      </c>
      <c r="B261" s="15">
        <f>TAB!A261</f>
        <v>0</v>
      </c>
      <c r="C261" s="15">
        <f>TAB!B261</f>
        <v>0</v>
      </c>
      <c r="D261" s="14" t="str">
        <f>IF(C261=0,"",TAB!C261)</f>
        <v/>
      </c>
      <c r="E261" s="14" t="str">
        <f>IF(C261=0,"",TAB!D261)</f>
        <v/>
      </c>
      <c r="F261" s="36" t="str">
        <f>IF(C261=0,"",TAB!E261)</f>
        <v/>
      </c>
      <c r="G261" s="14" t="str">
        <f>IF(C261=0,"",TAB!J261)</f>
        <v/>
      </c>
      <c r="H261" s="15" t="str">
        <f t="shared" si="135"/>
        <v/>
      </c>
      <c r="I261" s="15" t="str">
        <f t="shared" si="128"/>
        <v/>
      </c>
      <c r="J261" s="15" t="str">
        <f>IFERROR(VLOOKUP($G261,TAB!$J:$BB,2,FALSE),"")</f>
        <v/>
      </c>
      <c r="K261" s="15" t="str">
        <f>IF(J261="AB",IFERROR(VLOOKUP($G261,TAB!$J:$BB,3,FALSE),""),"NA")</f>
        <v>NA</v>
      </c>
      <c r="L261" s="15" t="str">
        <f>IFERROR(VLOOKUP($G261,TAB!$J:$BB,4,FALSE),"")</f>
        <v/>
      </c>
      <c r="M261" s="15" t="str">
        <f>IFERROR(VLOOKUP($G261,TAB!$J:$BB,5,FALSE),"")</f>
        <v/>
      </c>
      <c r="N261" s="15" t="str">
        <f t="shared" si="136"/>
        <v/>
      </c>
      <c r="O261" s="14" t="str">
        <f>IFERROR(VLOOKUP(N261,INSTRUCTION!$I$1:$J$101,2),"")</f>
        <v/>
      </c>
      <c r="P261" s="15" t="str">
        <f t="shared" si="129"/>
        <v/>
      </c>
      <c r="Q261" s="15" t="str">
        <f t="shared" si="137"/>
        <v/>
      </c>
      <c r="R261" s="15" t="str">
        <f t="shared" si="138"/>
        <v/>
      </c>
      <c r="S261" s="15" t="str">
        <f>IFERROR(VLOOKUP($G261,TAB!$J:$BB,6,FALSE),"")</f>
        <v/>
      </c>
      <c r="T261" s="15" t="str">
        <f>IF(S261="AB",IFERROR(VLOOKUP($G261,TAB!$J:$BB,7,FALSE),""),"NA")</f>
        <v>NA</v>
      </c>
      <c r="U261" s="15" t="str">
        <f>IFERROR(VLOOKUP($G261,TAB!$J:$BB,8,FALSE),"")</f>
        <v/>
      </c>
      <c r="V261" s="15" t="str">
        <f>IFERROR(VLOOKUP($G261,TAB!$J:$BB,9,FALSE),"")</f>
        <v/>
      </c>
      <c r="W261" s="15" t="str">
        <f t="shared" si="139"/>
        <v/>
      </c>
      <c r="X261" s="14" t="str">
        <f>IFERROR(VLOOKUP(W261,INSTRUCTION!$I$1:$J$101,2),"")</f>
        <v/>
      </c>
      <c r="Y261" s="15" t="str">
        <f t="shared" si="130"/>
        <v/>
      </c>
      <c r="Z261" s="14" t="str">
        <f>IF(C261=0,"",TAB!F261)</f>
        <v/>
      </c>
      <c r="AA261" s="15" t="str">
        <f>IFERROR(VLOOKUP(Z261,INSTRUCTION!$D$2:$E$18,2,FALSE),"")</f>
        <v/>
      </c>
      <c r="AB261" s="15" t="str">
        <f t="shared" si="140"/>
        <v/>
      </c>
      <c r="AC261" s="15" t="str">
        <f>IFERROR(VLOOKUP($G261,TAB!$J:$BB,MATCH($Z261,TAB!$1:$1,0)-9,FALSE),"")</f>
        <v/>
      </c>
      <c r="AD261" s="15" t="str">
        <f>IF(AC261="AB",IFERROR(VLOOKUP($G261,TAB!$J:$BB,MATCH($Z261,TAB!$1:$1,0)-8,FALSE),""),"NA")</f>
        <v>NA</v>
      </c>
      <c r="AE261" s="15" t="str">
        <f>IFERROR(VLOOKUP($G261,TAB!$J:$BB,MATCH($Z261,TAB!$1:$1,0)-7,FALSE),"")</f>
        <v/>
      </c>
      <c r="AF261" s="15" t="str">
        <f>IFERROR(VLOOKUP($G261,TAB!$J:$BB,MATCH($Z261,TAB!$1:$1,0)-6,FALSE),"")</f>
        <v/>
      </c>
      <c r="AG261" s="15" t="str">
        <f t="shared" si="141"/>
        <v/>
      </c>
      <c r="AH261" s="14" t="str">
        <f>IFERROR(VLOOKUP(AG261,INSTRUCTION!$I$1:$J$101,2),"")</f>
        <v/>
      </c>
      <c r="AI261" s="15" t="str">
        <f t="shared" si="131"/>
        <v/>
      </c>
      <c r="AJ261" s="15" t="str">
        <f>IF(C261=0,"",TAB!G261)</f>
        <v/>
      </c>
      <c r="AK261" s="15" t="str">
        <f>IFERROR(VLOOKUP(AJ261,INSTRUCTION!$D$2:$E$18,2,FALSE),"")</f>
        <v/>
      </c>
      <c r="AL261" s="15" t="str">
        <f t="shared" si="142"/>
        <v/>
      </c>
      <c r="AM261" s="15" t="str">
        <f>IFERROR(VLOOKUP($G261,TAB!$J:$BB,MATCH($AJ261,TAB!$1:$1,0)-9,FALSE),"")</f>
        <v/>
      </c>
      <c r="AN261" s="15" t="str">
        <f>IF(AM261="AB",IFERROR(VLOOKUP($G261,TAB!$J:$BB,MATCH($AJ261,TAB!$1:$1,0)-8,FALSE),""),"NA")</f>
        <v>NA</v>
      </c>
      <c r="AO261" s="15" t="str">
        <f>IFERROR(VLOOKUP($G261,TAB!$J:$BB,MATCH($AJ261,TAB!$1:$1,0)-7,FALSE),"")</f>
        <v/>
      </c>
      <c r="AP261" s="15" t="str">
        <f>IFERROR(VLOOKUP($G261,TAB!$J:$BB,MATCH($AJ261,TAB!$1:$1,0)-6,FALSE),"")</f>
        <v/>
      </c>
      <c r="AQ261" s="15" t="str">
        <f t="shared" si="143"/>
        <v/>
      </c>
      <c r="AR261" s="14" t="str">
        <f>IFERROR(VLOOKUP(AQ261,INSTRUCTION!$I$1:$J$101,2),"")</f>
        <v/>
      </c>
      <c r="AS261" s="15" t="str">
        <f t="shared" si="132"/>
        <v/>
      </c>
      <c r="AT261" s="15" t="str">
        <f>IF(C261=0,"",TAB!H261)</f>
        <v/>
      </c>
      <c r="AU261" s="15" t="str">
        <f>IFERROR(VLOOKUP(AT261,INSTRUCTION!$D$2:$E$18,2,FALSE),"")</f>
        <v/>
      </c>
      <c r="AV261" s="15" t="str">
        <f t="shared" si="144"/>
        <v/>
      </c>
      <c r="AW261" s="15" t="str">
        <f>IFERROR(VLOOKUP($G261,TAB!$J:$BB,MATCH($AT261,TAB!$1:$1,0)-9,FALSE),"")</f>
        <v/>
      </c>
      <c r="AX261" s="15" t="str">
        <f>IF(AW261="AB",IFERROR(VLOOKUP($G261,TAB!$J:$BB,MATCH($AT261,TAB!$1:$1,0)-8,FALSE),""),"NA")</f>
        <v>NA</v>
      </c>
      <c r="AY261" s="15" t="str">
        <f>IFERROR(VLOOKUP($G261,TAB!$J:$BB,MATCH($AT261,TAB!$1:$1,0)-7,FALSE),"")</f>
        <v/>
      </c>
      <c r="AZ261" s="15" t="str">
        <f>IFERROR(VLOOKUP($G261,TAB!$J:$BB,MATCH($AT261,TAB!$1:$1,0)-6,FALSE),"")</f>
        <v/>
      </c>
      <c r="BA261" s="15" t="str">
        <f t="shared" si="145"/>
        <v/>
      </c>
      <c r="BB261" s="14" t="str">
        <f>IFERROR(VLOOKUP(BA261,INSTRUCTION!$I$1:$J$101,2),"")</f>
        <v/>
      </c>
      <c r="BC261" s="15" t="str">
        <f t="shared" si="133"/>
        <v/>
      </c>
      <c r="BD261" s="15" t="str">
        <f>IF(C261=0,"",TAB!I261)</f>
        <v/>
      </c>
      <c r="BE261" s="15" t="str">
        <f>IFERROR(VLOOKUP(BD261,INSTRUCTION!$D$2:$E$18,2,FALSE),"")</f>
        <v/>
      </c>
      <c r="BF261" s="15" t="str">
        <f t="shared" si="146"/>
        <v/>
      </c>
      <c r="BG261" s="15" t="str">
        <f>IFERROR(VLOOKUP($G261,TAB!$J:$BB,MATCH($BD261,TAB!$1:$1,0)-9,FALSE),"")</f>
        <v/>
      </c>
      <c r="BH261" s="15" t="str">
        <f>IF(BG261="AB",IFERROR(VLOOKUP($G261,TAB!$J:$BB,MATCH($BD261,TAB!$1:$1,0)-8,FALSE),""),"NA")</f>
        <v>NA</v>
      </c>
      <c r="BI261" s="15" t="str">
        <f>IFERROR(VLOOKUP($G261,TAB!$J:$BB,MATCH($BD261,TAB!$1:$1,0)-7,FALSE),"")</f>
        <v/>
      </c>
      <c r="BJ261" s="15" t="str">
        <f>IFERROR(VLOOKUP($G261,TAB!$J:$BB,MATCH($BD261,TAB!$1:$1,0)-6,FALSE),"")</f>
        <v/>
      </c>
      <c r="BK261" s="15" t="str">
        <f t="shared" si="147"/>
        <v/>
      </c>
      <c r="BL261" s="14" t="str">
        <f>IFERROR(VLOOKUP(BK261,INSTRUCTION!$I$1:$J$101,2),"")</f>
        <v/>
      </c>
      <c r="BM261" s="15" t="str">
        <f t="shared" si="134"/>
        <v/>
      </c>
      <c r="BN261" s="15" t="str">
        <f t="shared" si="148"/>
        <v/>
      </c>
      <c r="BO261" s="15" t="str">
        <f>IFERROR(SUMPRODUCT(LARGE((J261,S261,AC261,AM261,AW261,BG261),{1,2,3,4,5})),"")</f>
        <v/>
      </c>
      <c r="BP261" s="15" t="str">
        <f>IFERROR(SUMPRODUCT(LARGE((K261,U261,AE261,AO261,AY261,BI261),{1,2,3,4,5})),"")</f>
        <v/>
      </c>
      <c r="BQ261" s="15" t="str">
        <f>IF(BP261=0,"N.A.",IFERROR(SUMPRODUCT(LARGE((N261,W261,AG261,AQ261,BA261,BK261),{1,2,3,4,5})),""))</f>
        <v/>
      </c>
      <c r="BR261" s="15" t="str">
        <f t="shared" si="149"/>
        <v/>
      </c>
      <c r="BS261" s="15" t="str">
        <f t="shared" si="150"/>
        <v/>
      </c>
      <c r="BT261" s="15" t="str">
        <f t="shared" si="151"/>
        <v>N.A.</v>
      </c>
      <c r="BU261" s="15" t="str">
        <f t="shared" si="152"/>
        <v>N.A.</v>
      </c>
      <c r="BV261" s="15" t="str">
        <f t="shared" si="153"/>
        <v>N.A.</v>
      </c>
      <c r="BW261" s="34" t="str">
        <f t="shared" si="154"/>
        <v>N.A.</v>
      </c>
      <c r="BX261" s="15" t="str">
        <f t="shared" si="155"/>
        <v>N.A.</v>
      </c>
      <c r="BY261" s="15" t="str">
        <f t="shared" si="156"/>
        <v>N.A.</v>
      </c>
      <c r="BZ261" s="15" t="str">
        <f t="shared" ref="BZ261:BZ277" si="159">IF(BO261="","FAILED",IF(BO261="N.A.","FAILED",IF(OR(BT261="N.A.",BU261="N.A.",BT261="F",BU261="F"),"FAILED",IF((COUNTIF(BV261:BY261,"N.A.")&gt;1),"FAILED",IF((COUNTIF(BV261:BY261,"F")&gt;1),"FAILED","PASSED")))))</f>
        <v>FAILED</v>
      </c>
      <c r="CA261" s="20" t="str">
        <f t="shared" si="157"/>
        <v/>
      </c>
      <c r="CB261" s="16">
        <f t="shared" si="158"/>
        <v>0</v>
      </c>
    </row>
    <row r="262" spans="1:80" x14ac:dyDescent="0.3">
      <c r="A262" s="49">
        <v>260</v>
      </c>
      <c r="B262" s="15">
        <f>TAB!A262</f>
        <v>0</v>
      </c>
      <c r="C262" s="15">
        <f>TAB!B262</f>
        <v>0</v>
      </c>
      <c r="D262" s="14" t="str">
        <f>IF(C262=0,"",TAB!C262)</f>
        <v/>
      </c>
      <c r="E262" s="14" t="str">
        <f>IF(C262=0,"",TAB!D262)</f>
        <v/>
      </c>
      <c r="F262" s="36" t="str">
        <f>IF(C262=0,"",TAB!E262)</f>
        <v/>
      </c>
      <c r="G262" s="14" t="str">
        <f>IF(C262=0,"",TAB!J262)</f>
        <v/>
      </c>
      <c r="H262" s="15" t="str">
        <f t="shared" si="135"/>
        <v/>
      </c>
      <c r="I262" s="15" t="str">
        <f t="shared" ref="I262:I277" si="160">IF(M262="","",20)</f>
        <v/>
      </c>
      <c r="J262" s="15" t="str">
        <f>IFERROR(VLOOKUP($G262,TAB!$J:$BB,2,FALSE),"")</f>
        <v/>
      </c>
      <c r="K262" s="15" t="str">
        <f>IF(J262="AB",IFERROR(VLOOKUP($G262,TAB!$J:$BB,3,FALSE),""),"NA")</f>
        <v>NA</v>
      </c>
      <c r="L262" s="15" t="str">
        <f>IFERROR(VLOOKUP($G262,TAB!$J:$BB,4,FALSE),"")</f>
        <v/>
      </c>
      <c r="M262" s="15" t="str">
        <f>IFERROR(VLOOKUP($G262,TAB!$J:$BB,5,FALSE),"")</f>
        <v/>
      </c>
      <c r="N262" s="15" t="str">
        <f t="shared" si="136"/>
        <v/>
      </c>
      <c r="O262" s="14" t="str">
        <f>IFERROR(VLOOKUP(N262,INSTRUCTION!$I$1:$J$101,2),"")</f>
        <v/>
      </c>
      <c r="P262" s="15" t="str">
        <f t="shared" si="129"/>
        <v/>
      </c>
      <c r="Q262" s="15" t="str">
        <f t="shared" si="137"/>
        <v/>
      </c>
      <c r="R262" s="15" t="str">
        <f t="shared" si="138"/>
        <v/>
      </c>
      <c r="S262" s="15" t="str">
        <f>IFERROR(VLOOKUP($G262,TAB!$J:$BB,6,FALSE),"")</f>
        <v/>
      </c>
      <c r="T262" s="15" t="str">
        <f>IF(S262="AB",IFERROR(VLOOKUP($G262,TAB!$J:$BB,7,FALSE),""),"NA")</f>
        <v>NA</v>
      </c>
      <c r="U262" s="15" t="str">
        <f>IFERROR(VLOOKUP($G262,TAB!$J:$BB,8,FALSE),"")</f>
        <v/>
      </c>
      <c r="V262" s="15" t="str">
        <f>IFERROR(VLOOKUP($G262,TAB!$J:$BB,9,FALSE),"")</f>
        <v/>
      </c>
      <c r="W262" s="15" t="str">
        <f t="shared" si="139"/>
        <v/>
      </c>
      <c r="X262" s="14" t="str">
        <f>IFERROR(VLOOKUP(W262,INSTRUCTION!$I$1:$J$101,2),"")</f>
        <v/>
      </c>
      <c r="Y262" s="15" t="str">
        <f t="shared" si="130"/>
        <v/>
      </c>
      <c r="Z262" s="14" t="str">
        <f>IF(C262=0,"",TAB!F262)</f>
        <v/>
      </c>
      <c r="AA262" s="15" t="str">
        <f>IFERROR(VLOOKUP(Z262,INSTRUCTION!$D$2:$E$18,2,FALSE),"")</f>
        <v/>
      </c>
      <c r="AB262" s="15" t="str">
        <f t="shared" si="140"/>
        <v/>
      </c>
      <c r="AC262" s="15" t="str">
        <f>IFERROR(VLOOKUP($G262,TAB!$J:$BB,MATCH($Z262,TAB!$1:$1,0)-9,FALSE),"")</f>
        <v/>
      </c>
      <c r="AD262" s="15" t="str">
        <f>IF(AC262="AB",IFERROR(VLOOKUP($G262,TAB!$J:$BB,MATCH($Z262,TAB!$1:$1,0)-8,FALSE),""),"NA")</f>
        <v>NA</v>
      </c>
      <c r="AE262" s="15" t="str">
        <f>IFERROR(VLOOKUP($G262,TAB!$J:$BB,MATCH($Z262,TAB!$1:$1,0)-7,FALSE),"")</f>
        <v/>
      </c>
      <c r="AF262" s="15" t="str">
        <f>IFERROR(VLOOKUP($G262,TAB!$J:$BB,MATCH($Z262,TAB!$1:$1,0)-6,FALSE),"")</f>
        <v/>
      </c>
      <c r="AG262" s="15" t="str">
        <f t="shared" si="141"/>
        <v/>
      </c>
      <c r="AH262" s="14" t="str">
        <f>IFERROR(VLOOKUP(AG262,INSTRUCTION!$I$1:$J$101,2),"")</f>
        <v/>
      </c>
      <c r="AI262" s="15" t="str">
        <f t="shared" si="131"/>
        <v/>
      </c>
      <c r="AJ262" s="15" t="str">
        <f>IF(C262=0,"",TAB!G262)</f>
        <v/>
      </c>
      <c r="AK262" s="15" t="str">
        <f>IFERROR(VLOOKUP(AJ262,INSTRUCTION!$D$2:$E$18,2,FALSE),"")</f>
        <v/>
      </c>
      <c r="AL262" s="15" t="str">
        <f t="shared" si="142"/>
        <v/>
      </c>
      <c r="AM262" s="15" t="str">
        <f>IFERROR(VLOOKUP($G262,TAB!$J:$BB,MATCH($AJ262,TAB!$1:$1,0)-9,FALSE),"")</f>
        <v/>
      </c>
      <c r="AN262" s="15" t="str">
        <f>IF(AM262="AB",IFERROR(VLOOKUP($G262,TAB!$J:$BB,MATCH($AJ262,TAB!$1:$1,0)-8,FALSE),""),"NA")</f>
        <v>NA</v>
      </c>
      <c r="AO262" s="15" t="str">
        <f>IFERROR(VLOOKUP($G262,TAB!$J:$BB,MATCH($AJ262,TAB!$1:$1,0)-7,FALSE),"")</f>
        <v/>
      </c>
      <c r="AP262" s="15" t="str">
        <f>IFERROR(VLOOKUP($G262,TAB!$J:$BB,MATCH($AJ262,TAB!$1:$1,0)-6,FALSE),"")</f>
        <v/>
      </c>
      <c r="AQ262" s="15" t="str">
        <f t="shared" si="143"/>
        <v/>
      </c>
      <c r="AR262" s="14" t="str">
        <f>IFERROR(VLOOKUP(AQ262,INSTRUCTION!$I$1:$J$101,2),"")</f>
        <v/>
      </c>
      <c r="AS262" s="15" t="str">
        <f t="shared" si="132"/>
        <v/>
      </c>
      <c r="AT262" s="15" t="str">
        <f>IF(C262=0,"",TAB!H262)</f>
        <v/>
      </c>
      <c r="AU262" s="15" t="str">
        <f>IFERROR(VLOOKUP(AT262,INSTRUCTION!$D$2:$E$18,2,FALSE),"")</f>
        <v/>
      </c>
      <c r="AV262" s="15" t="str">
        <f t="shared" si="144"/>
        <v/>
      </c>
      <c r="AW262" s="15" t="str">
        <f>IFERROR(VLOOKUP($G262,TAB!$J:$BB,MATCH($AT262,TAB!$1:$1,0)-9,FALSE),"")</f>
        <v/>
      </c>
      <c r="AX262" s="15" t="str">
        <f>IF(AW262="AB",IFERROR(VLOOKUP($G262,TAB!$J:$BB,MATCH($AT262,TAB!$1:$1,0)-8,FALSE),""),"NA")</f>
        <v>NA</v>
      </c>
      <c r="AY262" s="15" t="str">
        <f>IFERROR(VLOOKUP($G262,TAB!$J:$BB,MATCH($AT262,TAB!$1:$1,0)-7,FALSE),"")</f>
        <v/>
      </c>
      <c r="AZ262" s="15" t="str">
        <f>IFERROR(VLOOKUP($G262,TAB!$J:$BB,MATCH($AT262,TAB!$1:$1,0)-6,FALSE),"")</f>
        <v/>
      </c>
      <c r="BA262" s="15" t="str">
        <f t="shared" si="145"/>
        <v/>
      </c>
      <c r="BB262" s="14" t="str">
        <f>IFERROR(VLOOKUP(BA262,INSTRUCTION!$I$1:$J$101,2),"")</f>
        <v/>
      </c>
      <c r="BC262" s="15" t="str">
        <f t="shared" si="133"/>
        <v/>
      </c>
      <c r="BD262" s="15" t="str">
        <f>IF(C262=0,"",TAB!I262)</f>
        <v/>
      </c>
      <c r="BE262" s="15" t="str">
        <f>IFERROR(VLOOKUP(BD262,INSTRUCTION!$D$2:$E$18,2,FALSE),"")</f>
        <v/>
      </c>
      <c r="BF262" s="15" t="str">
        <f t="shared" si="146"/>
        <v/>
      </c>
      <c r="BG262" s="15" t="str">
        <f>IFERROR(VLOOKUP($G262,TAB!$J:$BB,MATCH($BD262,TAB!$1:$1,0)-9,FALSE),"")</f>
        <v/>
      </c>
      <c r="BH262" s="15" t="str">
        <f>IF(BG262="AB",IFERROR(VLOOKUP($G262,TAB!$J:$BB,MATCH($BD262,TAB!$1:$1,0)-8,FALSE),""),"NA")</f>
        <v>NA</v>
      </c>
      <c r="BI262" s="15" t="str">
        <f>IFERROR(VLOOKUP($G262,TAB!$J:$BB,MATCH($BD262,TAB!$1:$1,0)-7,FALSE),"")</f>
        <v/>
      </c>
      <c r="BJ262" s="15" t="str">
        <f>IFERROR(VLOOKUP($G262,TAB!$J:$BB,MATCH($BD262,TAB!$1:$1,0)-6,FALSE),"")</f>
        <v/>
      </c>
      <c r="BK262" s="15" t="str">
        <f t="shared" si="147"/>
        <v/>
      </c>
      <c r="BL262" s="14" t="str">
        <f>IFERROR(VLOOKUP(BK262,INSTRUCTION!$I$1:$J$101,2),"")</f>
        <v/>
      </c>
      <c r="BM262" s="15" t="str">
        <f t="shared" si="134"/>
        <v/>
      </c>
      <c r="BN262" s="15" t="str">
        <f t="shared" si="148"/>
        <v/>
      </c>
      <c r="BO262" s="15" t="str">
        <f>IFERROR(SUMPRODUCT(LARGE((J262,S262,AC262,AM262,AW262,BG262),{1,2,3,4,5})),"")</f>
        <v/>
      </c>
      <c r="BP262" s="15" t="str">
        <f>IFERROR(SUMPRODUCT(LARGE((K262,U262,AE262,AO262,AY262,BI262),{1,2,3,4,5})),"")</f>
        <v/>
      </c>
      <c r="BQ262" s="15" t="str">
        <f>IF(BP262=0,"N.A.",IFERROR(SUMPRODUCT(LARGE((N262,W262,AG262,AQ262,BA262,BK262),{1,2,3,4,5})),""))</f>
        <v/>
      </c>
      <c r="BR262" s="15" t="str">
        <f t="shared" si="149"/>
        <v/>
      </c>
      <c r="BS262" s="15" t="str">
        <f t="shared" si="150"/>
        <v/>
      </c>
      <c r="BT262" s="15" t="str">
        <f t="shared" si="151"/>
        <v>N.A.</v>
      </c>
      <c r="BU262" s="15" t="str">
        <f t="shared" si="152"/>
        <v>N.A.</v>
      </c>
      <c r="BV262" s="15" t="str">
        <f t="shared" si="153"/>
        <v>N.A.</v>
      </c>
      <c r="BW262" s="34" t="str">
        <f t="shared" si="154"/>
        <v>N.A.</v>
      </c>
      <c r="BX262" s="15" t="str">
        <f t="shared" si="155"/>
        <v>N.A.</v>
      </c>
      <c r="BY262" s="15" t="str">
        <f t="shared" si="156"/>
        <v>N.A.</v>
      </c>
      <c r="BZ262" s="15" t="str">
        <f t="shared" si="159"/>
        <v>FAILED</v>
      </c>
      <c r="CA262" s="20" t="str">
        <f t="shared" si="157"/>
        <v/>
      </c>
      <c r="CB262" s="16">
        <f t="shared" si="158"/>
        <v>0</v>
      </c>
    </row>
    <row r="263" spans="1:80" x14ac:dyDescent="0.3">
      <c r="A263" s="49">
        <v>261</v>
      </c>
      <c r="B263" s="15">
        <f>TAB!A263</f>
        <v>0</v>
      </c>
      <c r="C263" s="15">
        <f>TAB!B263</f>
        <v>0</v>
      </c>
      <c r="D263" s="14" t="str">
        <f>IF(C263=0,"",TAB!C263)</f>
        <v/>
      </c>
      <c r="E263" s="14" t="str">
        <f>IF(C263=0,"",TAB!D263)</f>
        <v/>
      </c>
      <c r="F263" s="36" t="str">
        <f>IF(C263=0,"",TAB!E263)</f>
        <v/>
      </c>
      <c r="G263" s="14" t="str">
        <f>IF(C263=0,"",TAB!J263)</f>
        <v/>
      </c>
      <c r="H263" s="15" t="str">
        <f t="shared" si="135"/>
        <v/>
      </c>
      <c r="I263" s="15" t="str">
        <f t="shared" si="160"/>
        <v/>
      </c>
      <c r="J263" s="15" t="str">
        <f>IFERROR(VLOOKUP($G263,TAB!$J:$BB,2,FALSE),"")</f>
        <v/>
      </c>
      <c r="K263" s="15" t="str">
        <f>IF(J263="AB",IFERROR(VLOOKUP($G263,TAB!$J:$BB,3,FALSE),""),"NA")</f>
        <v>NA</v>
      </c>
      <c r="L263" s="15" t="str">
        <f>IFERROR(VLOOKUP($G263,TAB!$J:$BB,4,FALSE),"")</f>
        <v/>
      </c>
      <c r="M263" s="15" t="str">
        <f>IFERROR(VLOOKUP($G263,TAB!$J:$BB,5,FALSE),"")</f>
        <v/>
      </c>
      <c r="N263" s="15" t="str">
        <f t="shared" si="136"/>
        <v/>
      </c>
      <c r="O263" s="14" t="str">
        <f>IFERROR(VLOOKUP(N263,INSTRUCTION!$I$1:$J$101,2),"")</f>
        <v/>
      </c>
      <c r="P263" s="15" t="str">
        <f t="shared" si="129"/>
        <v/>
      </c>
      <c r="Q263" s="15" t="str">
        <f t="shared" si="137"/>
        <v/>
      </c>
      <c r="R263" s="15" t="str">
        <f t="shared" si="138"/>
        <v/>
      </c>
      <c r="S263" s="15" t="str">
        <f>IFERROR(VLOOKUP($G263,TAB!$J:$BB,6,FALSE),"")</f>
        <v/>
      </c>
      <c r="T263" s="15" t="str">
        <f>IF(S263="AB",IFERROR(VLOOKUP($G263,TAB!$J:$BB,7,FALSE),""),"NA")</f>
        <v>NA</v>
      </c>
      <c r="U263" s="15" t="str">
        <f>IFERROR(VLOOKUP($G263,TAB!$J:$BB,8,FALSE),"")</f>
        <v/>
      </c>
      <c r="V263" s="15" t="str">
        <f>IFERROR(VLOOKUP($G263,TAB!$J:$BB,9,FALSE),"")</f>
        <v/>
      </c>
      <c r="W263" s="15" t="str">
        <f t="shared" si="139"/>
        <v/>
      </c>
      <c r="X263" s="14" t="str">
        <f>IFERROR(VLOOKUP(W263,INSTRUCTION!$I$1:$J$101,2),"")</f>
        <v/>
      </c>
      <c r="Y263" s="15" t="str">
        <f t="shared" si="130"/>
        <v/>
      </c>
      <c r="Z263" s="14" t="str">
        <f>IF(C263=0,"",TAB!F263)</f>
        <v/>
      </c>
      <c r="AA263" s="15" t="str">
        <f>IFERROR(VLOOKUP(Z263,INSTRUCTION!$D$2:$E$18,2,FALSE),"")</f>
        <v/>
      </c>
      <c r="AB263" s="15" t="str">
        <f t="shared" si="140"/>
        <v/>
      </c>
      <c r="AC263" s="15" t="str">
        <f>IFERROR(VLOOKUP($G263,TAB!$J:$BB,MATCH($Z263,TAB!$1:$1,0)-9,FALSE),"")</f>
        <v/>
      </c>
      <c r="AD263" s="15" t="str">
        <f>IF(AC263="AB",IFERROR(VLOOKUP($G263,TAB!$J:$BB,MATCH($Z263,TAB!$1:$1,0)-8,FALSE),""),"NA")</f>
        <v>NA</v>
      </c>
      <c r="AE263" s="15" t="str">
        <f>IFERROR(VLOOKUP($G263,TAB!$J:$BB,MATCH($Z263,TAB!$1:$1,0)-7,FALSE),"")</f>
        <v/>
      </c>
      <c r="AF263" s="15" t="str">
        <f>IFERROR(VLOOKUP($G263,TAB!$J:$BB,MATCH($Z263,TAB!$1:$1,0)-6,FALSE),"")</f>
        <v/>
      </c>
      <c r="AG263" s="15" t="str">
        <f t="shared" si="141"/>
        <v/>
      </c>
      <c r="AH263" s="14" t="str">
        <f>IFERROR(VLOOKUP(AG263,INSTRUCTION!$I$1:$J$101,2),"")</f>
        <v/>
      </c>
      <c r="AI263" s="15" t="str">
        <f t="shared" si="131"/>
        <v/>
      </c>
      <c r="AJ263" s="15" t="str">
        <f>IF(C263=0,"",TAB!G263)</f>
        <v/>
      </c>
      <c r="AK263" s="15" t="str">
        <f>IFERROR(VLOOKUP(AJ263,INSTRUCTION!$D$2:$E$18,2,FALSE),"")</f>
        <v/>
      </c>
      <c r="AL263" s="15" t="str">
        <f t="shared" si="142"/>
        <v/>
      </c>
      <c r="AM263" s="15" t="str">
        <f>IFERROR(VLOOKUP($G263,TAB!$J:$BB,MATCH($AJ263,TAB!$1:$1,0)-9,FALSE),"")</f>
        <v/>
      </c>
      <c r="AN263" s="15" t="str">
        <f>IF(AM263="AB",IFERROR(VLOOKUP($G263,TAB!$J:$BB,MATCH($AJ263,TAB!$1:$1,0)-8,FALSE),""),"NA")</f>
        <v>NA</v>
      </c>
      <c r="AO263" s="15" t="str">
        <f>IFERROR(VLOOKUP($G263,TAB!$J:$BB,MATCH($AJ263,TAB!$1:$1,0)-7,FALSE),"")</f>
        <v/>
      </c>
      <c r="AP263" s="15" t="str">
        <f>IFERROR(VLOOKUP($G263,TAB!$J:$BB,MATCH($AJ263,TAB!$1:$1,0)-6,FALSE),"")</f>
        <v/>
      </c>
      <c r="AQ263" s="15" t="str">
        <f t="shared" si="143"/>
        <v/>
      </c>
      <c r="AR263" s="14" t="str">
        <f>IFERROR(VLOOKUP(AQ263,INSTRUCTION!$I$1:$J$101,2),"")</f>
        <v/>
      </c>
      <c r="AS263" s="15" t="str">
        <f t="shared" si="132"/>
        <v/>
      </c>
      <c r="AT263" s="15" t="str">
        <f>IF(C263=0,"",TAB!H263)</f>
        <v/>
      </c>
      <c r="AU263" s="15" t="str">
        <f>IFERROR(VLOOKUP(AT263,INSTRUCTION!$D$2:$E$18,2,FALSE),"")</f>
        <v/>
      </c>
      <c r="AV263" s="15" t="str">
        <f t="shared" si="144"/>
        <v/>
      </c>
      <c r="AW263" s="15" t="str">
        <f>IFERROR(VLOOKUP($G263,TAB!$J:$BB,MATCH($AT263,TAB!$1:$1,0)-9,FALSE),"")</f>
        <v/>
      </c>
      <c r="AX263" s="15" t="str">
        <f>IF(AW263="AB",IFERROR(VLOOKUP($G263,TAB!$J:$BB,MATCH($AT263,TAB!$1:$1,0)-8,FALSE),""),"NA")</f>
        <v>NA</v>
      </c>
      <c r="AY263" s="15" t="str">
        <f>IFERROR(VLOOKUP($G263,TAB!$J:$BB,MATCH($AT263,TAB!$1:$1,0)-7,FALSE),"")</f>
        <v/>
      </c>
      <c r="AZ263" s="15" t="str">
        <f>IFERROR(VLOOKUP($G263,TAB!$J:$BB,MATCH($AT263,TAB!$1:$1,0)-6,FALSE),"")</f>
        <v/>
      </c>
      <c r="BA263" s="15" t="str">
        <f t="shared" si="145"/>
        <v/>
      </c>
      <c r="BB263" s="14" t="str">
        <f>IFERROR(VLOOKUP(BA263,INSTRUCTION!$I$1:$J$101,2),"")</f>
        <v/>
      </c>
      <c r="BC263" s="15" t="str">
        <f t="shared" si="133"/>
        <v/>
      </c>
      <c r="BD263" s="15" t="str">
        <f>IF(C263=0,"",TAB!I263)</f>
        <v/>
      </c>
      <c r="BE263" s="15" t="str">
        <f>IFERROR(VLOOKUP(BD263,INSTRUCTION!$D$2:$E$18,2,FALSE),"")</f>
        <v/>
      </c>
      <c r="BF263" s="15" t="str">
        <f t="shared" si="146"/>
        <v/>
      </c>
      <c r="BG263" s="15" t="str">
        <f>IFERROR(VLOOKUP($G263,TAB!$J:$BB,MATCH($BD263,TAB!$1:$1,0)-9,FALSE),"")</f>
        <v/>
      </c>
      <c r="BH263" s="15" t="str">
        <f>IF(BG263="AB",IFERROR(VLOOKUP($G263,TAB!$J:$BB,MATCH($BD263,TAB!$1:$1,0)-8,FALSE),""),"NA")</f>
        <v>NA</v>
      </c>
      <c r="BI263" s="15" t="str">
        <f>IFERROR(VLOOKUP($G263,TAB!$J:$BB,MATCH($BD263,TAB!$1:$1,0)-7,FALSE),"")</f>
        <v/>
      </c>
      <c r="BJ263" s="15" t="str">
        <f>IFERROR(VLOOKUP($G263,TAB!$J:$BB,MATCH($BD263,TAB!$1:$1,0)-6,FALSE),"")</f>
        <v/>
      </c>
      <c r="BK263" s="15" t="str">
        <f t="shared" si="147"/>
        <v/>
      </c>
      <c r="BL263" s="14" t="str">
        <f>IFERROR(VLOOKUP(BK263,INSTRUCTION!$I$1:$J$101,2),"")</f>
        <v/>
      </c>
      <c r="BM263" s="15" t="str">
        <f t="shared" si="134"/>
        <v/>
      </c>
      <c r="BN263" s="15" t="str">
        <f t="shared" si="148"/>
        <v/>
      </c>
      <c r="BO263" s="15" t="str">
        <f>IFERROR(SUMPRODUCT(LARGE((J263,S263,AC263,AM263,AW263,BG263),{1,2,3,4,5})),"")</f>
        <v/>
      </c>
      <c r="BP263" s="15" t="str">
        <f>IFERROR(SUMPRODUCT(LARGE((K263,U263,AE263,AO263,AY263,BI263),{1,2,3,4,5})),"")</f>
        <v/>
      </c>
      <c r="BQ263" s="15" t="str">
        <f>IF(BP263=0,"N.A.",IFERROR(SUMPRODUCT(LARGE((N263,W263,AG263,AQ263,BA263,BK263),{1,2,3,4,5})),""))</f>
        <v/>
      </c>
      <c r="BR263" s="15" t="str">
        <f t="shared" si="149"/>
        <v/>
      </c>
      <c r="BS263" s="15" t="str">
        <f t="shared" si="150"/>
        <v/>
      </c>
      <c r="BT263" s="15" t="str">
        <f t="shared" si="151"/>
        <v>N.A.</v>
      </c>
      <c r="BU263" s="15" t="str">
        <f t="shared" si="152"/>
        <v>N.A.</v>
      </c>
      <c r="BV263" s="15" t="str">
        <f t="shared" si="153"/>
        <v>N.A.</v>
      </c>
      <c r="BW263" s="34" t="str">
        <f t="shared" si="154"/>
        <v>N.A.</v>
      </c>
      <c r="BX263" s="15" t="str">
        <f t="shared" si="155"/>
        <v>N.A.</v>
      </c>
      <c r="BY263" s="15" t="str">
        <f t="shared" si="156"/>
        <v>N.A.</v>
      </c>
      <c r="BZ263" s="15" t="str">
        <f t="shared" si="159"/>
        <v>FAILED</v>
      </c>
      <c r="CA263" s="20" t="str">
        <f t="shared" si="157"/>
        <v/>
      </c>
      <c r="CB263" s="16">
        <f t="shared" si="158"/>
        <v>0</v>
      </c>
    </row>
    <row r="264" spans="1:80" x14ac:dyDescent="0.3">
      <c r="A264" s="49">
        <v>262</v>
      </c>
      <c r="B264" s="15">
        <f>TAB!A264</f>
        <v>0</v>
      </c>
      <c r="C264" s="15">
        <f>TAB!B264</f>
        <v>0</v>
      </c>
      <c r="D264" s="14" t="str">
        <f>IF(C264=0,"",TAB!C264)</f>
        <v/>
      </c>
      <c r="E264" s="14" t="str">
        <f>IF(C264=0,"",TAB!D264)</f>
        <v/>
      </c>
      <c r="F264" s="36" t="str">
        <f>IF(C264=0,"",TAB!E264)</f>
        <v/>
      </c>
      <c r="G264" s="14" t="str">
        <f>IF(C264=0,"",TAB!J264)</f>
        <v/>
      </c>
      <c r="H264" s="15" t="str">
        <f t="shared" si="135"/>
        <v/>
      </c>
      <c r="I264" s="15" t="str">
        <f t="shared" si="160"/>
        <v/>
      </c>
      <c r="J264" s="15" t="str">
        <f>IFERROR(VLOOKUP($G264,TAB!$J:$BB,2,FALSE),"")</f>
        <v/>
      </c>
      <c r="K264" s="15" t="str">
        <f>IF(J264="AB",IFERROR(VLOOKUP($G264,TAB!$J:$BB,3,FALSE),""),"NA")</f>
        <v>NA</v>
      </c>
      <c r="L264" s="15" t="str">
        <f>IFERROR(VLOOKUP($G264,TAB!$J:$BB,4,FALSE),"")</f>
        <v/>
      </c>
      <c r="M264" s="15" t="str">
        <f>IFERROR(VLOOKUP($G264,TAB!$J:$BB,5,FALSE),"")</f>
        <v/>
      </c>
      <c r="N264" s="15" t="str">
        <f t="shared" si="136"/>
        <v/>
      </c>
      <c r="O264" s="14" t="str">
        <f>IFERROR(VLOOKUP(N264,INSTRUCTION!$I$1:$J$101,2),"")</f>
        <v/>
      </c>
      <c r="P264" s="15" t="str">
        <f t="shared" si="129"/>
        <v/>
      </c>
      <c r="Q264" s="15" t="str">
        <f t="shared" si="137"/>
        <v/>
      </c>
      <c r="R264" s="15" t="str">
        <f t="shared" si="138"/>
        <v/>
      </c>
      <c r="S264" s="15" t="str">
        <f>IFERROR(VLOOKUP($G264,TAB!$J:$BB,6,FALSE),"")</f>
        <v/>
      </c>
      <c r="T264" s="15" t="str">
        <f>IF(S264="AB",IFERROR(VLOOKUP($G264,TAB!$J:$BB,7,FALSE),""),"NA")</f>
        <v>NA</v>
      </c>
      <c r="U264" s="15" t="str">
        <f>IFERROR(VLOOKUP($G264,TAB!$J:$BB,8,FALSE),"")</f>
        <v/>
      </c>
      <c r="V264" s="15" t="str">
        <f>IFERROR(VLOOKUP($G264,TAB!$J:$BB,9,FALSE),"")</f>
        <v/>
      </c>
      <c r="W264" s="15" t="str">
        <f t="shared" si="139"/>
        <v/>
      </c>
      <c r="X264" s="14" t="str">
        <f>IFERROR(VLOOKUP(W264,INSTRUCTION!$I$1:$J$101,2),"")</f>
        <v/>
      </c>
      <c r="Y264" s="15" t="str">
        <f t="shared" si="130"/>
        <v/>
      </c>
      <c r="Z264" s="14" t="str">
        <f>IF(C264=0,"",TAB!F264)</f>
        <v/>
      </c>
      <c r="AA264" s="15" t="str">
        <f>IFERROR(VLOOKUP(Z264,INSTRUCTION!$D$2:$E$18,2,FALSE),"")</f>
        <v/>
      </c>
      <c r="AB264" s="15" t="str">
        <f t="shared" si="140"/>
        <v/>
      </c>
      <c r="AC264" s="15" t="str">
        <f>IFERROR(VLOOKUP($G264,TAB!$J:$BB,MATCH($Z264,TAB!$1:$1,0)-9,FALSE),"")</f>
        <v/>
      </c>
      <c r="AD264" s="15" t="str">
        <f>IF(AC264="AB",IFERROR(VLOOKUP($G264,TAB!$J:$BB,MATCH($Z264,TAB!$1:$1,0)-8,FALSE),""),"NA")</f>
        <v>NA</v>
      </c>
      <c r="AE264" s="15" t="str">
        <f>IFERROR(VLOOKUP($G264,TAB!$J:$BB,MATCH($Z264,TAB!$1:$1,0)-7,FALSE),"")</f>
        <v/>
      </c>
      <c r="AF264" s="15" t="str">
        <f>IFERROR(VLOOKUP($G264,TAB!$J:$BB,MATCH($Z264,TAB!$1:$1,0)-6,FALSE),"")</f>
        <v/>
      </c>
      <c r="AG264" s="15" t="str">
        <f t="shared" si="141"/>
        <v/>
      </c>
      <c r="AH264" s="14" t="str">
        <f>IFERROR(VLOOKUP(AG264,INSTRUCTION!$I$1:$J$101,2),"")</f>
        <v/>
      </c>
      <c r="AI264" s="15" t="str">
        <f t="shared" si="131"/>
        <v/>
      </c>
      <c r="AJ264" s="15" t="str">
        <f>IF(C264=0,"",TAB!G264)</f>
        <v/>
      </c>
      <c r="AK264" s="15" t="str">
        <f>IFERROR(VLOOKUP(AJ264,INSTRUCTION!$D$2:$E$18,2,FALSE),"")</f>
        <v/>
      </c>
      <c r="AL264" s="15" t="str">
        <f t="shared" si="142"/>
        <v/>
      </c>
      <c r="AM264" s="15" t="str">
        <f>IFERROR(VLOOKUP($G264,TAB!$J:$BB,MATCH($AJ264,TAB!$1:$1,0)-9,FALSE),"")</f>
        <v/>
      </c>
      <c r="AN264" s="15" t="str">
        <f>IF(AM264="AB",IFERROR(VLOOKUP($G264,TAB!$J:$BB,MATCH($AJ264,TAB!$1:$1,0)-8,FALSE),""),"NA")</f>
        <v>NA</v>
      </c>
      <c r="AO264" s="15" t="str">
        <f>IFERROR(VLOOKUP($G264,TAB!$J:$BB,MATCH($AJ264,TAB!$1:$1,0)-7,FALSE),"")</f>
        <v/>
      </c>
      <c r="AP264" s="15" t="str">
        <f>IFERROR(VLOOKUP($G264,TAB!$J:$BB,MATCH($AJ264,TAB!$1:$1,0)-6,FALSE),"")</f>
        <v/>
      </c>
      <c r="AQ264" s="15" t="str">
        <f t="shared" si="143"/>
        <v/>
      </c>
      <c r="AR264" s="14" t="str">
        <f>IFERROR(VLOOKUP(AQ264,INSTRUCTION!$I$1:$J$101,2),"")</f>
        <v/>
      </c>
      <c r="AS264" s="15" t="str">
        <f t="shared" si="132"/>
        <v/>
      </c>
      <c r="AT264" s="15" t="str">
        <f>IF(C264=0,"",TAB!H264)</f>
        <v/>
      </c>
      <c r="AU264" s="15" t="str">
        <f>IFERROR(VLOOKUP(AT264,INSTRUCTION!$D$2:$E$18,2,FALSE),"")</f>
        <v/>
      </c>
      <c r="AV264" s="15" t="str">
        <f t="shared" si="144"/>
        <v/>
      </c>
      <c r="AW264" s="15" t="str">
        <f>IFERROR(VLOOKUP($G264,TAB!$J:$BB,MATCH($AT264,TAB!$1:$1,0)-9,FALSE),"")</f>
        <v/>
      </c>
      <c r="AX264" s="15" t="str">
        <f>IF(AW264="AB",IFERROR(VLOOKUP($G264,TAB!$J:$BB,MATCH($AT264,TAB!$1:$1,0)-8,FALSE),""),"NA")</f>
        <v>NA</v>
      </c>
      <c r="AY264" s="15" t="str">
        <f>IFERROR(VLOOKUP($G264,TAB!$J:$BB,MATCH($AT264,TAB!$1:$1,0)-7,FALSE),"")</f>
        <v/>
      </c>
      <c r="AZ264" s="15" t="str">
        <f>IFERROR(VLOOKUP($G264,TAB!$J:$BB,MATCH($AT264,TAB!$1:$1,0)-6,FALSE),"")</f>
        <v/>
      </c>
      <c r="BA264" s="15" t="str">
        <f t="shared" si="145"/>
        <v/>
      </c>
      <c r="BB264" s="14" t="str">
        <f>IFERROR(VLOOKUP(BA264,INSTRUCTION!$I$1:$J$101,2),"")</f>
        <v/>
      </c>
      <c r="BC264" s="15" t="str">
        <f t="shared" si="133"/>
        <v/>
      </c>
      <c r="BD264" s="15" t="str">
        <f>IF(C264=0,"",TAB!I264)</f>
        <v/>
      </c>
      <c r="BE264" s="15" t="str">
        <f>IFERROR(VLOOKUP(BD264,INSTRUCTION!$D$2:$E$18,2,FALSE),"")</f>
        <v/>
      </c>
      <c r="BF264" s="15" t="str">
        <f t="shared" si="146"/>
        <v/>
      </c>
      <c r="BG264" s="15" t="str">
        <f>IFERROR(VLOOKUP($G264,TAB!$J:$BB,MATCH($BD264,TAB!$1:$1,0)-9,FALSE),"")</f>
        <v/>
      </c>
      <c r="BH264" s="15" t="str">
        <f>IF(BG264="AB",IFERROR(VLOOKUP($G264,TAB!$J:$BB,MATCH($BD264,TAB!$1:$1,0)-8,FALSE),""),"NA")</f>
        <v>NA</v>
      </c>
      <c r="BI264" s="15" t="str">
        <f>IFERROR(VLOOKUP($G264,TAB!$J:$BB,MATCH($BD264,TAB!$1:$1,0)-7,FALSE),"")</f>
        <v/>
      </c>
      <c r="BJ264" s="15" t="str">
        <f>IFERROR(VLOOKUP($G264,TAB!$J:$BB,MATCH($BD264,TAB!$1:$1,0)-6,FALSE),"")</f>
        <v/>
      </c>
      <c r="BK264" s="15" t="str">
        <f t="shared" si="147"/>
        <v/>
      </c>
      <c r="BL264" s="14" t="str">
        <f>IFERROR(VLOOKUP(BK264,INSTRUCTION!$I$1:$J$101,2),"")</f>
        <v/>
      </c>
      <c r="BM264" s="15" t="str">
        <f t="shared" si="134"/>
        <v/>
      </c>
      <c r="BN264" s="15" t="str">
        <f t="shared" si="148"/>
        <v/>
      </c>
      <c r="BO264" s="15" t="str">
        <f>IFERROR(SUMPRODUCT(LARGE((J264,S264,AC264,AM264,AW264,BG264),{1,2,3,4,5})),"")</f>
        <v/>
      </c>
      <c r="BP264" s="15" t="str">
        <f>IFERROR(SUMPRODUCT(LARGE((K264,U264,AE264,AO264,AY264,BI264),{1,2,3,4,5})),"")</f>
        <v/>
      </c>
      <c r="BQ264" s="15" t="str">
        <f>IF(BP264=0,"N.A.",IFERROR(SUMPRODUCT(LARGE((N264,W264,AG264,AQ264,BA264,BK264),{1,2,3,4,5})),""))</f>
        <v/>
      </c>
      <c r="BR264" s="15" t="str">
        <f t="shared" si="149"/>
        <v/>
      </c>
      <c r="BS264" s="15" t="str">
        <f t="shared" si="150"/>
        <v/>
      </c>
      <c r="BT264" s="15" t="str">
        <f t="shared" si="151"/>
        <v>N.A.</v>
      </c>
      <c r="BU264" s="15" t="str">
        <f t="shared" si="152"/>
        <v>N.A.</v>
      </c>
      <c r="BV264" s="15" t="str">
        <f t="shared" si="153"/>
        <v>N.A.</v>
      </c>
      <c r="BW264" s="34" t="str">
        <f t="shared" si="154"/>
        <v>N.A.</v>
      </c>
      <c r="BX264" s="15" t="str">
        <f t="shared" si="155"/>
        <v>N.A.</v>
      </c>
      <c r="BY264" s="15" t="str">
        <f t="shared" si="156"/>
        <v>N.A.</v>
      </c>
      <c r="BZ264" s="15" t="str">
        <f t="shared" si="159"/>
        <v>FAILED</v>
      </c>
      <c r="CA264" s="20" t="str">
        <f t="shared" si="157"/>
        <v/>
      </c>
      <c r="CB264" s="16">
        <f t="shared" si="158"/>
        <v>0</v>
      </c>
    </row>
    <row r="265" spans="1:80" x14ac:dyDescent="0.3">
      <c r="A265" s="49">
        <v>263</v>
      </c>
      <c r="B265" s="15">
        <f>TAB!A265</f>
        <v>0</v>
      </c>
      <c r="C265" s="15">
        <f>TAB!B265</f>
        <v>0</v>
      </c>
      <c r="D265" s="14" t="str">
        <f>IF(C265=0,"",TAB!C265)</f>
        <v/>
      </c>
      <c r="E265" s="14" t="str">
        <f>IF(C265=0,"",TAB!D265)</f>
        <v/>
      </c>
      <c r="F265" s="36" t="str">
        <f>IF(C265=0,"",TAB!E265)</f>
        <v/>
      </c>
      <c r="G265" s="14" t="str">
        <f>IF(C265=0,"",TAB!J265)</f>
        <v/>
      </c>
      <c r="H265" s="15" t="str">
        <f t="shared" si="135"/>
        <v/>
      </c>
      <c r="I265" s="15" t="str">
        <f t="shared" si="160"/>
        <v/>
      </c>
      <c r="J265" s="15" t="str">
        <f>IFERROR(VLOOKUP($G265,TAB!$J:$BB,2,FALSE),"")</f>
        <v/>
      </c>
      <c r="K265" s="15" t="str">
        <f>IF(J265="AB",IFERROR(VLOOKUP($G265,TAB!$J:$BB,3,FALSE),""),"NA")</f>
        <v>NA</v>
      </c>
      <c r="L265" s="15" t="str">
        <f>IFERROR(VLOOKUP($G265,TAB!$J:$BB,4,FALSE),"")</f>
        <v/>
      </c>
      <c r="M265" s="15" t="str">
        <f>IFERROR(VLOOKUP($G265,TAB!$J:$BB,5,FALSE),"")</f>
        <v/>
      </c>
      <c r="N265" s="15" t="str">
        <f t="shared" si="136"/>
        <v/>
      </c>
      <c r="O265" s="14" t="str">
        <f>IFERROR(VLOOKUP(N265,INSTRUCTION!$I$1:$J$101,2),"")</f>
        <v/>
      </c>
      <c r="P265" s="15" t="str">
        <f t="shared" si="129"/>
        <v/>
      </c>
      <c r="Q265" s="15" t="str">
        <f t="shared" si="137"/>
        <v/>
      </c>
      <c r="R265" s="15" t="str">
        <f t="shared" si="138"/>
        <v/>
      </c>
      <c r="S265" s="15" t="str">
        <f>IFERROR(VLOOKUP($G265,TAB!$J:$BB,6,FALSE),"")</f>
        <v/>
      </c>
      <c r="T265" s="15" t="str">
        <f>IF(S265="AB",IFERROR(VLOOKUP($G265,TAB!$J:$BB,7,FALSE),""),"NA")</f>
        <v>NA</v>
      </c>
      <c r="U265" s="15" t="str">
        <f>IFERROR(VLOOKUP($G265,TAB!$J:$BB,8,FALSE),"")</f>
        <v/>
      </c>
      <c r="V265" s="15" t="str">
        <f>IFERROR(VLOOKUP($G265,TAB!$J:$BB,9,FALSE),"")</f>
        <v/>
      </c>
      <c r="W265" s="15" t="str">
        <f t="shared" si="139"/>
        <v/>
      </c>
      <c r="X265" s="14" t="str">
        <f>IFERROR(VLOOKUP(W265,INSTRUCTION!$I$1:$J$101,2),"")</f>
        <v/>
      </c>
      <c r="Y265" s="15" t="str">
        <f t="shared" si="130"/>
        <v/>
      </c>
      <c r="Z265" s="14" t="str">
        <f>IF(C265=0,"",TAB!F265)</f>
        <v/>
      </c>
      <c r="AA265" s="15" t="str">
        <f>IFERROR(VLOOKUP(Z265,INSTRUCTION!$D$2:$E$18,2,FALSE),"")</f>
        <v/>
      </c>
      <c r="AB265" s="15" t="str">
        <f t="shared" si="140"/>
        <v/>
      </c>
      <c r="AC265" s="15" t="str">
        <f>IFERROR(VLOOKUP($G265,TAB!$J:$BB,MATCH($Z265,TAB!$1:$1,0)-9,FALSE),"")</f>
        <v/>
      </c>
      <c r="AD265" s="15" t="str">
        <f>IF(AC265="AB",IFERROR(VLOOKUP($G265,TAB!$J:$BB,MATCH($Z265,TAB!$1:$1,0)-8,FALSE),""),"NA")</f>
        <v>NA</v>
      </c>
      <c r="AE265" s="15" t="str">
        <f>IFERROR(VLOOKUP($G265,TAB!$J:$BB,MATCH($Z265,TAB!$1:$1,0)-7,FALSE),"")</f>
        <v/>
      </c>
      <c r="AF265" s="15" t="str">
        <f>IFERROR(VLOOKUP($G265,TAB!$J:$BB,MATCH($Z265,TAB!$1:$1,0)-6,FALSE),"")</f>
        <v/>
      </c>
      <c r="AG265" s="15" t="str">
        <f t="shared" si="141"/>
        <v/>
      </c>
      <c r="AH265" s="14" t="str">
        <f>IFERROR(VLOOKUP(AG265,INSTRUCTION!$I$1:$J$101,2),"")</f>
        <v/>
      </c>
      <c r="AI265" s="15" t="str">
        <f t="shared" si="131"/>
        <v/>
      </c>
      <c r="AJ265" s="15" t="str">
        <f>IF(C265=0,"",TAB!G265)</f>
        <v/>
      </c>
      <c r="AK265" s="15" t="str">
        <f>IFERROR(VLOOKUP(AJ265,INSTRUCTION!$D$2:$E$18,2,FALSE),"")</f>
        <v/>
      </c>
      <c r="AL265" s="15" t="str">
        <f t="shared" si="142"/>
        <v/>
      </c>
      <c r="AM265" s="15" t="str">
        <f>IFERROR(VLOOKUP($G265,TAB!$J:$BB,MATCH($AJ265,TAB!$1:$1,0)-9,FALSE),"")</f>
        <v/>
      </c>
      <c r="AN265" s="15" t="str">
        <f>IF(AM265="AB",IFERROR(VLOOKUP($G265,TAB!$J:$BB,MATCH($AJ265,TAB!$1:$1,0)-8,FALSE),""),"NA")</f>
        <v>NA</v>
      </c>
      <c r="AO265" s="15" t="str">
        <f>IFERROR(VLOOKUP($G265,TAB!$J:$BB,MATCH($AJ265,TAB!$1:$1,0)-7,FALSE),"")</f>
        <v/>
      </c>
      <c r="AP265" s="15" t="str">
        <f>IFERROR(VLOOKUP($G265,TAB!$J:$BB,MATCH($AJ265,TAB!$1:$1,0)-6,FALSE),"")</f>
        <v/>
      </c>
      <c r="AQ265" s="15" t="str">
        <f t="shared" si="143"/>
        <v/>
      </c>
      <c r="AR265" s="14" t="str">
        <f>IFERROR(VLOOKUP(AQ265,INSTRUCTION!$I$1:$J$101,2),"")</f>
        <v/>
      </c>
      <c r="AS265" s="15" t="str">
        <f t="shared" si="132"/>
        <v/>
      </c>
      <c r="AT265" s="15" t="str">
        <f>IF(C265=0,"",TAB!H265)</f>
        <v/>
      </c>
      <c r="AU265" s="15" t="str">
        <f>IFERROR(VLOOKUP(AT265,INSTRUCTION!$D$2:$E$18,2,FALSE),"")</f>
        <v/>
      </c>
      <c r="AV265" s="15" t="str">
        <f t="shared" si="144"/>
        <v/>
      </c>
      <c r="AW265" s="15" t="str">
        <f>IFERROR(VLOOKUP($G265,TAB!$J:$BB,MATCH($AT265,TAB!$1:$1,0)-9,FALSE),"")</f>
        <v/>
      </c>
      <c r="AX265" s="15" t="str">
        <f>IF(AW265="AB",IFERROR(VLOOKUP($G265,TAB!$J:$BB,MATCH($AT265,TAB!$1:$1,0)-8,FALSE),""),"NA")</f>
        <v>NA</v>
      </c>
      <c r="AY265" s="15" t="str">
        <f>IFERROR(VLOOKUP($G265,TAB!$J:$BB,MATCH($AT265,TAB!$1:$1,0)-7,FALSE),"")</f>
        <v/>
      </c>
      <c r="AZ265" s="15" t="str">
        <f>IFERROR(VLOOKUP($G265,TAB!$J:$BB,MATCH($AT265,TAB!$1:$1,0)-6,FALSE),"")</f>
        <v/>
      </c>
      <c r="BA265" s="15" t="str">
        <f t="shared" si="145"/>
        <v/>
      </c>
      <c r="BB265" s="14" t="str">
        <f>IFERROR(VLOOKUP(BA265,INSTRUCTION!$I$1:$J$101,2),"")</f>
        <v/>
      </c>
      <c r="BC265" s="15" t="str">
        <f t="shared" si="133"/>
        <v/>
      </c>
      <c r="BD265" s="15" t="str">
        <f>IF(C265=0,"",TAB!I265)</f>
        <v/>
      </c>
      <c r="BE265" s="15" t="str">
        <f>IFERROR(VLOOKUP(BD265,INSTRUCTION!$D$2:$E$18,2,FALSE),"")</f>
        <v/>
      </c>
      <c r="BF265" s="15" t="str">
        <f t="shared" si="146"/>
        <v/>
      </c>
      <c r="BG265" s="15" t="str">
        <f>IFERROR(VLOOKUP($G265,TAB!$J:$BB,MATCH($BD265,TAB!$1:$1,0)-9,FALSE),"")</f>
        <v/>
      </c>
      <c r="BH265" s="15" t="str">
        <f>IF(BG265="AB",IFERROR(VLOOKUP($G265,TAB!$J:$BB,MATCH($BD265,TAB!$1:$1,0)-8,FALSE),""),"NA")</f>
        <v>NA</v>
      </c>
      <c r="BI265" s="15" t="str">
        <f>IFERROR(VLOOKUP($G265,TAB!$J:$BB,MATCH($BD265,TAB!$1:$1,0)-7,FALSE),"")</f>
        <v/>
      </c>
      <c r="BJ265" s="15" t="str">
        <f>IFERROR(VLOOKUP($G265,TAB!$J:$BB,MATCH($BD265,TAB!$1:$1,0)-6,FALSE),"")</f>
        <v/>
      </c>
      <c r="BK265" s="15" t="str">
        <f t="shared" si="147"/>
        <v/>
      </c>
      <c r="BL265" s="14" t="str">
        <f>IFERROR(VLOOKUP(BK265,INSTRUCTION!$I$1:$J$101,2),"")</f>
        <v/>
      </c>
      <c r="BM265" s="15" t="str">
        <f t="shared" si="134"/>
        <v/>
      </c>
      <c r="BN265" s="15" t="str">
        <f t="shared" si="148"/>
        <v/>
      </c>
      <c r="BO265" s="15" t="str">
        <f>IFERROR(SUMPRODUCT(LARGE((J265,S265,AC265,AM265,AW265,BG265),{1,2,3,4,5})),"")</f>
        <v/>
      </c>
      <c r="BP265" s="15" t="str">
        <f>IFERROR(SUMPRODUCT(LARGE((K265,U265,AE265,AO265,AY265,BI265),{1,2,3,4,5})),"")</f>
        <v/>
      </c>
      <c r="BQ265" s="15" t="str">
        <f>IF(BP265=0,"N.A.",IFERROR(SUMPRODUCT(LARGE((N265,W265,AG265,AQ265,BA265,BK265),{1,2,3,4,5})),""))</f>
        <v/>
      </c>
      <c r="BR265" s="15" t="str">
        <f t="shared" si="149"/>
        <v/>
      </c>
      <c r="BS265" s="15" t="str">
        <f t="shared" si="150"/>
        <v/>
      </c>
      <c r="BT265" s="15" t="str">
        <f t="shared" si="151"/>
        <v>N.A.</v>
      </c>
      <c r="BU265" s="15" t="str">
        <f t="shared" si="152"/>
        <v>N.A.</v>
      </c>
      <c r="BV265" s="15" t="str">
        <f t="shared" si="153"/>
        <v>N.A.</v>
      </c>
      <c r="BW265" s="34" t="str">
        <f t="shared" si="154"/>
        <v>N.A.</v>
      </c>
      <c r="BX265" s="15" t="str">
        <f t="shared" si="155"/>
        <v>N.A.</v>
      </c>
      <c r="BY265" s="15" t="str">
        <f t="shared" si="156"/>
        <v>N.A.</v>
      </c>
      <c r="BZ265" s="15" t="str">
        <f t="shared" si="159"/>
        <v>FAILED</v>
      </c>
      <c r="CA265" s="20" t="str">
        <f t="shared" si="157"/>
        <v/>
      </c>
      <c r="CB265" s="16">
        <f t="shared" si="158"/>
        <v>0</v>
      </c>
    </row>
    <row r="266" spans="1:80" x14ac:dyDescent="0.3">
      <c r="A266" s="49">
        <v>264</v>
      </c>
      <c r="B266" s="15">
        <f>TAB!A266</f>
        <v>0</v>
      </c>
      <c r="C266" s="15">
        <f>TAB!B266</f>
        <v>0</v>
      </c>
      <c r="D266" s="14" t="str">
        <f>IF(C266=0,"",TAB!C266)</f>
        <v/>
      </c>
      <c r="E266" s="14" t="str">
        <f>IF(C266=0,"",TAB!D266)</f>
        <v/>
      </c>
      <c r="F266" s="36" t="str">
        <f>IF(C266=0,"",TAB!E266)</f>
        <v/>
      </c>
      <c r="G266" s="14" t="str">
        <f>IF(C266=0,"",TAB!J266)</f>
        <v/>
      </c>
      <c r="H266" s="15" t="str">
        <f t="shared" si="135"/>
        <v/>
      </c>
      <c r="I266" s="15" t="str">
        <f t="shared" si="160"/>
        <v/>
      </c>
      <c r="J266" s="15" t="str">
        <f>IFERROR(VLOOKUP($G266,TAB!$J:$BB,2,FALSE),"")</f>
        <v/>
      </c>
      <c r="K266" s="15" t="str">
        <f>IF(J266="AB",IFERROR(VLOOKUP($G266,TAB!$J:$BB,3,FALSE),""),"NA")</f>
        <v>NA</v>
      </c>
      <c r="L266" s="15" t="str">
        <f>IFERROR(VLOOKUP($G266,TAB!$J:$BB,4,FALSE),"")</f>
        <v/>
      </c>
      <c r="M266" s="15" t="str">
        <f>IFERROR(VLOOKUP($G266,TAB!$J:$BB,5,FALSE),"")</f>
        <v/>
      </c>
      <c r="N266" s="15" t="str">
        <f t="shared" si="136"/>
        <v/>
      </c>
      <c r="O266" s="14" t="str">
        <f>IFERROR(VLOOKUP(N266,INSTRUCTION!$I$1:$J$101,2),"")</f>
        <v/>
      </c>
      <c r="P266" s="15" t="str">
        <f t="shared" si="129"/>
        <v/>
      </c>
      <c r="Q266" s="15" t="str">
        <f t="shared" si="137"/>
        <v/>
      </c>
      <c r="R266" s="15" t="str">
        <f t="shared" si="138"/>
        <v/>
      </c>
      <c r="S266" s="15" t="str">
        <f>IFERROR(VLOOKUP($G266,TAB!$J:$BB,6,FALSE),"")</f>
        <v/>
      </c>
      <c r="T266" s="15" t="str">
        <f>IF(S266="AB",IFERROR(VLOOKUP($G266,TAB!$J:$BB,7,FALSE),""),"NA")</f>
        <v>NA</v>
      </c>
      <c r="U266" s="15" t="str">
        <f>IFERROR(VLOOKUP($G266,TAB!$J:$BB,8,FALSE),"")</f>
        <v/>
      </c>
      <c r="V266" s="15" t="str">
        <f>IFERROR(VLOOKUP($G266,TAB!$J:$BB,9,FALSE),"")</f>
        <v/>
      </c>
      <c r="W266" s="15" t="str">
        <f t="shared" si="139"/>
        <v/>
      </c>
      <c r="X266" s="14" t="str">
        <f>IFERROR(VLOOKUP(W266,INSTRUCTION!$I$1:$J$101,2),"")</f>
        <v/>
      </c>
      <c r="Y266" s="15" t="str">
        <f t="shared" si="130"/>
        <v/>
      </c>
      <c r="Z266" s="14" t="str">
        <f>IF(C266=0,"",TAB!F266)</f>
        <v/>
      </c>
      <c r="AA266" s="15" t="str">
        <f>IFERROR(VLOOKUP(Z266,INSTRUCTION!$D$2:$E$18,2,FALSE),"")</f>
        <v/>
      </c>
      <c r="AB266" s="15" t="str">
        <f t="shared" si="140"/>
        <v/>
      </c>
      <c r="AC266" s="15" t="str">
        <f>IFERROR(VLOOKUP($G266,TAB!$J:$BB,MATCH($Z266,TAB!$1:$1,0)-9,FALSE),"")</f>
        <v/>
      </c>
      <c r="AD266" s="15" t="str">
        <f>IF(AC266="AB",IFERROR(VLOOKUP($G266,TAB!$J:$BB,MATCH($Z266,TAB!$1:$1,0)-8,FALSE),""),"NA")</f>
        <v>NA</v>
      </c>
      <c r="AE266" s="15" t="str">
        <f>IFERROR(VLOOKUP($G266,TAB!$J:$BB,MATCH($Z266,TAB!$1:$1,0)-7,FALSE),"")</f>
        <v/>
      </c>
      <c r="AF266" s="15" t="str">
        <f>IFERROR(VLOOKUP($G266,TAB!$J:$BB,MATCH($Z266,TAB!$1:$1,0)-6,FALSE),"")</f>
        <v/>
      </c>
      <c r="AG266" s="15" t="str">
        <f t="shared" si="141"/>
        <v/>
      </c>
      <c r="AH266" s="14" t="str">
        <f>IFERROR(VLOOKUP(AG266,INSTRUCTION!$I$1:$J$101,2),"")</f>
        <v/>
      </c>
      <c r="AI266" s="15" t="str">
        <f t="shared" si="131"/>
        <v/>
      </c>
      <c r="AJ266" s="15" t="str">
        <f>IF(C266=0,"",TAB!G266)</f>
        <v/>
      </c>
      <c r="AK266" s="15" t="str">
        <f>IFERROR(VLOOKUP(AJ266,INSTRUCTION!$D$2:$E$18,2,FALSE),"")</f>
        <v/>
      </c>
      <c r="AL266" s="15" t="str">
        <f t="shared" si="142"/>
        <v/>
      </c>
      <c r="AM266" s="15" t="str">
        <f>IFERROR(VLOOKUP($G266,TAB!$J:$BB,MATCH($AJ266,TAB!$1:$1,0)-9,FALSE),"")</f>
        <v/>
      </c>
      <c r="AN266" s="15" t="str">
        <f>IF(AM266="AB",IFERROR(VLOOKUP($G266,TAB!$J:$BB,MATCH($AJ266,TAB!$1:$1,0)-8,FALSE),""),"NA")</f>
        <v>NA</v>
      </c>
      <c r="AO266" s="15" t="str">
        <f>IFERROR(VLOOKUP($G266,TAB!$J:$BB,MATCH($AJ266,TAB!$1:$1,0)-7,FALSE),"")</f>
        <v/>
      </c>
      <c r="AP266" s="15" t="str">
        <f>IFERROR(VLOOKUP($G266,TAB!$J:$BB,MATCH($AJ266,TAB!$1:$1,0)-6,FALSE),"")</f>
        <v/>
      </c>
      <c r="AQ266" s="15" t="str">
        <f t="shared" si="143"/>
        <v/>
      </c>
      <c r="AR266" s="14" t="str">
        <f>IFERROR(VLOOKUP(AQ266,INSTRUCTION!$I$1:$J$101,2),"")</f>
        <v/>
      </c>
      <c r="AS266" s="15" t="str">
        <f t="shared" si="132"/>
        <v/>
      </c>
      <c r="AT266" s="15" t="str">
        <f>IF(C266=0,"",TAB!H266)</f>
        <v/>
      </c>
      <c r="AU266" s="15" t="str">
        <f>IFERROR(VLOOKUP(AT266,INSTRUCTION!$D$2:$E$18,2,FALSE),"")</f>
        <v/>
      </c>
      <c r="AV266" s="15" t="str">
        <f t="shared" si="144"/>
        <v/>
      </c>
      <c r="AW266" s="15" t="str">
        <f>IFERROR(VLOOKUP($G266,TAB!$J:$BB,MATCH($AT266,TAB!$1:$1,0)-9,FALSE),"")</f>
        <v/>
      </c>
      <c r="AX266" s="15" t="str">
        <f>IF(AW266="AB",IFERROR(VLOOKUP($G266,TAB!$J:$BB,MATCH($AT266,TAB!$1:$1,0)-8,FALSE),""),"NA")</f>
        <v>NA</v>
      </c>
      <c r="AY266" s="15" t="str">
        <f>IFERROR(VLOOKUP($G266,TAB!$J:$BB,MATCH($AT266,TAB!$1:$1,0)-7,FALSE),"")</f>
        <v/>
      </c>
      <c r="AZ266" s="15" t="str">
        <f>IFERROR(VLOOKUP($G266,TAB!$J:$BB,MATCH($AT266,TAB!$1:$1,0)-6,FALSE),"")</f>
        <v/>
      </c>
      <c r="BA266" s="15" t="str">
        <f t="shared" si="145"/>
        <v/>
      </c>
      <c r="BB266" s="14" t="str">
        <f>IFERROR(VLOOKUP(BA266,INSTRUCTION!$I$1:$J$101,2),"")</f>
        <v/>
      </c>
      <c r="BC266" s="15" t="str">
        <f t="shared" si="133"/>
        <v/>
      </c>
      <c r="BD266" s="15" t="str">
        <f>IF(C266=0,"",TAB!I266)</f>
        <v/>
      </c>
      <c r="BE266" s="15" t="str">
        <f>IFERROR(VLOOKUP(BD266,INSTRUCTION!$D$2:$E$18,2,FALSE),"")</f>
        <v/>
      </c>
      <c r="BF266" s="15" t="str">
        <f t="shared" si="146"/>
        <v/>
      </c>
      <c r="BG266" s="15" t="str">
        <f>IFERROR(VLOOKUP($G266,TAB!$J:$BB,MATCH($BD266,TAB!$1:$1,0)-9,FALSE),"")</f>
        <v/>
      </c>
      <c r="BH266" s="15" t="str">
        <f>IF(BG266="AB",IFERROR(VLOOKUP($G266,TAB!$J:$BB,MATCH($BD266,TAB!$1:$1,0)-8,FALSE),""),"NA")</f>
        <v>NA</v>
      </c>
      <c r="BI266" s="15" t="str">
        <f>IFERROR(VLOOKUP($G266,TAB!$J:$BB,MATCH($BD266,TAB!$1:$1,0)-7,FALSE),"")</f>
        <v/>
      </c>
      <c r="BJ266" s="15" t="str">
        <f>IFERROR(VLOOKUP($G266,TAB!$J:$BB,MATCH($BD266,TAB!$1:$1,0)-6,FALSE),"")</f>
        <v/>
      </c>
      <c r="BK266" s="15" t="str">
        <f t="shared" si="147"/>
        <v/>
      </c>
      <c r="BL266" s="14" t="str">
        <f>IFERROR(VLOOKUP(BK266,INSTRUCTION!$I$1:$J$101,2),"")</f>
        <v/>
      </c>
      <c r="BM266" s="15" t="str">
        <f t="shared" si="134"/>
        <v/>
      </c>
      <c r="BN266" s="15" t="str">
        <f t="shared" si="148"/>
        <v/>
      </c>
      <c r="BO266" s="15" t="str">
        <f>IFERROR(SUMPRODUCT(LARGE((J266,S266,AC266,AM266,AW266,BG266),{1,2,3,4,5})),"")</f>
        <v/>
      </c>
      <c r="BP266" s="15" t="str">
        <f>IFERROR(SUMPRODUCT(LARGE((K266,U266,AE266,AO266,AY266,BI266),{1,2,3,4,5})),"")</f>
        <v/>
      </c>
      <c r="BQ266" s="15" t="str">
        <f>IF(BP266=0,"N.A.",IFERROR(SUMPRODUCT(LARGE((N266,W266,AG266,AQ266,BA266,BK266),{1,2,3,4,5})),""))</f>
        <v/>
      </c>
      <c r="BR266" s="15" t="str">
        <f t="shared" si="149"/>
        <v/>
      </c>
      <c r="BS266" s="15" t="str">
        <f t="shared" si="150"/>
        <v/>
      </c>
      <c r="BT266" s="15" t="str">
        <f t="shared" si="151"/>
        <v>N.A.</v>
      </c>
      <c r="BU266" s="15" t="str">
        <f t="shared" si="152"/>
        <v>N.A.</v>
      </c>
      <c r="BV266" s="15" t="str">
        <f t="shared" si="153"/>
        <v>N.A.</v>
      </c>
      <c r="BW266" s="34" t="str">
        <f t="shared" si="154"/>
        <v>N.A.</v>
      </c>
      <c r="BX266" s="15" t="str">
        <f t="shared" si="155"/>
        <v>N.A.</v>
      </c>
      <c r="BY266" s="15" t="str">
        <f t="shared" si="156"/>
        <v>N.A.</v>
      </c>
      <c r="BZ266" s="15" t="str">
        <f t="shared" si="159"/>
        <v>FAILED</v>
      </c>
      <c r="CA266" s="20" t="str">
        <f t="shared" si="157"/>
        <v/>
      </c>
      <c r="CB266" s="16">
        <f t="shared" si="158"/>
        <v>0</v>
      </c>
    </row>
    <row r="267" spans="1:80" x14ac:dyDescent="0.3">
      <c r="A267" s="49">
        <v>265</v>
      </c>
      <c r="B267" s="15">
        <f>TAB!A267</f>
        <v>0</v>
      </c>
      <c r="C267" s="15">
        <f>TAB!B267</f>
        <v>0</v>
      </c>
      <c r="D267" s="14" t="str">
        <f>IF(C267=0,"",TAB!C267)</f>
        <v/>
      </c>
      <c r="E267" s="14" t="str">
        <f>IF(C267=0,"",TAB!D267)</f>
        <v/>
      </c>
      <c r="F267" s="36" t="str">
        <f>IF(C267=0,"",TAB!E267)</f>
        <v/>
      </c>
      <c r="G267" s="14" t="str">
        <f>IF(C267=0,"",TAB!J267)</f>
        <v/>
      </c>
      <c r="H267" s="15" t="str">
        <f t="shared" si="135"/>
        <v/>
      </c>
      <c r="I267" s="15" t="str">
        <f t="shared" si="160"/>
        <v/>
      </c>
      <c r="J267" s="15" t="str">
        <f>IFERROR(VLOOKUP($G267,TAB!$J:$BB,2,FALSE),"")</f>
        <v/>
      </c>
      <c r="K267" s="15" t="str">
        <f>IF(J267="AB",IFERROR(VLOOKUP($G267,TAB!$J:$BB,3,FALSE),""),"NA")</f>
        <v>NA</v>
      </c>
      <c r="L267" s="15" t="str">
        <f>IFERROR(VLOOKUP($G267,TAB!$J:$BB,4,FALSE),"")</f>
        <v/>
      </c>
      <c r="M267" s="15" t="str">
        <f>IFERROR(VLOOKUP($G267,TAB!$J:$BB,5,FALSE),"")</f>
        <v/>
      </c>
      <c r="N267" s="15" t="str">
        <f t="shared" si="136"/>
        <v/>
      </c>
      <c r="O267" s="14" t="str">
        <f>IFERROR(VLOOKUP(N267,INSTRUCTION!$I$1:$J$101,2),"")</f>
        <v/>
      </c>
      <c r="P267" s="15" t="str">
        <f t="shared" si="129"/>
        <v/>
      </c>
      <c r="Q267" s="15" t="str">
        <f t="shared" si="137"/>
        <v/>
      </c>
      <c r="R267" s="15" t="str">
        <f t="shared" si="138"/>
        <v/>
      </c>
      <c r="S267" s="15" t="str">
        <f>IFERROR(VLOOKUP($G267,TAB!$J:$BB,6,FALSE),"")</f>
        <v/>
      </c>
      <c r="T267" s="15" t="str">
        <f>IF(S267="AB",IFERROR(VLOOKUP($G267,TAB!$J:$BB,7,FALSE),""),"NA")</f>
        <v>NA</v>
      </c>
      <c r="U267" s="15" t="str">
        <f>IFERROR(VLOOKUP($G267,TAB!$J:$BB,8,FALSE),"")</f>
        <v/>
      </c>
      <c r="V267" s="15" t="str">
        <f>IFERROR(VLOOKUP($G267,TAB!$J:$BB,9,FALSE),"")</f>
        <v/>
      </c>
      <c r="W267" s="15" t="str">
        <f t="shared" si="139"/>
        <v/>
      </c>
      <c r="X267" s="14" t="str">
        <f>IFERROR(VLOOKUP(W267,INSTRUCTION!$I$1:$J$101,2),"")</f>
        <v/>
      </c>
      <c r="Y267" s="15" t="str">
        <f t="shared" si="130"/>
        <v/>
      </c>
      <c r="Z267" s="14" t="str">
        <f>IF(C267=0,"",TAB!F267)</f>
        <v/>
      </c>
      <c r="AA267" s="15" t="str">
        <f>IFERROR(VLOOKUP(Z267,INSTRUCTION!$D$2:$E$18,2,FALSE),"")</f>
        <v/>
      </c>
      <c r="AB267" s="15" t="str">
        <f t="shared" si="140"/>
        <v/>
      </c>
      <c r="AC267" s="15" t="str">
        <f>IFERROR(VLOOKUP($G267,TAB!$J:$BB,MATCH($Z267,TAB!$1:$1,0)-9,FALSE),"")</f>
        <v/>
      </c>
      <c r="AD267" s="15" t="str">
        <f>IF(AC267="AB",IFERROR(VLOOKUP($G267,TAB!$J:$BB,MATCH($Z267,TAB!$1:$1,0)-8,FALSE),""),"NA")</f>
        <v>NA</v>
      </c>
      <c r="AE267" s="15" t="str">
        <f>IFERROR(VLOOKUP($G267,TAB!$J:$BB,MATCH($Z267,TAB!$1:$1,0)-7,FALSE),"")</f>
        <v/>
      </c>
      <c r="AF267" s="15" t="str">
        <f>IFERROR(VLOOKUP($G267,TAB!$J:$BB,MATCH($Z267,TAB!$1:$1,0)-6,FALSE),"")</f>
        <v/>
      </c>
      <c r="AG267" s="15" t="str">
        <f t="shared" si="141"/>
        <v/>
      </c>
      <c r="AH267" s="14" t="str">
        <f>IFERROR(VLOOKUP(AG267,INSTRUCTION!$I$1:$J$101,2),"")</f>
        <v/>
      </c>
      <c r="AI267" s="15" t="str">
        <f t="shared" si="131"/>
        <v/>
      </c>
      <c r="AJ267" s="15" t="str">
        <f>IF(C267=0,"",TAB!G267)</f>
        <v/>
      </c>
      <c r="AK267" s="15" t="str">
        <f>IFERROR(VLOOKUP(AJ267,INSTRUCTION!$D$2:$E$18,2,FALSE),"")</f>
        <v/>
      </c>
      <c r="AL267" s="15" t="str">
        <f t="shared" si="142"/>
        <v/>
      </c>
      <c r="AM267" s="15" t="str">
        <f>IFERROR(VLOOKUP($G267,TAB!$J:$BB,MATCH($AJ267,TAB!$1:$1,0)-9,FALSE),"")</f>
        <v/>
      </c>
      <c r="AN267" s="15" t="str">
        <f>IF(AM267="AB",IFERROR(VLOOKUP($G267,TAB!$J:$BB,MATCH($AJ267,TAB!$1:$1,0)-8,FALSE),""),"NA")</f>
        <v>NA</v>
      </c>
      <c r="AO267" s="15" t="str">
        <f>IFERROR(VLOOKUP($G267,TAB!$J:$BB,MATCH($AJ267,TAB!$1:$1,0)-7,FALSE),"")</f>
        <v/>
      </c>
      <c r="AP267" s="15" t="str">
        <f>IFERROR(VLOOKUP($G267,TAB!$J:$BB,MATCH($AJ267,TAB!$1:$1,0)-6,FALSE),"")</f>
        <v/>
      </c>
      <c r="AQ267" s="15" t="str">
        <f t="shared" si="143"/>
        <v/>
      </c>
      <c r="AR267" s="14" t="str">
        <f>IFERROR(VLOOKUP(AQ267,INSTRUCTION!$I$1:$J$101,2),"")</f>
        <v/>
      </c>
      <c r="AS267" s="15" t="str">
        <f t="shared" si="132"/>
        <v/>
      </c>
      <c r="AT267" s="15" t="str">
        <f>IF(C267=0,"",TAB!H267)</f>
        <v/>
      </c>
      <c r="AU267" s="15" t="str">
        <f>IFERROR(VLOOKUP(AT267,INSTRUCTION!$D$2:$E$18,2,FALSE),"")</f>
        <v/>
      </c>
      <c r="AV267" s="15" t="str">
        <f t="shared" si="144"/>
        <v/>
      </c>
      <c r="AW267" s="15" t="str">
        <f>IFERROR(VLOOKUP($G267,TAB!$J:$BB,MATCH($AT267,TAB!$1:$1,0)-9,FALSE),"")</f>
        <v/>
      </c>
      <c r="AX267" s="15" t="str">
        <f>IF(AW267="AB",IFERROR(VLOOKUP($G267,TAB!$J:$BB,MATCH($AT267,TAB!$1:$1,0)-8,FALSE),""),"NA")</f>
        <v>NA</v>
      </c>
      <c r="AY267" s="15" t="str">
        <f>IFERROR(VLOOKUP($G267,TAB!$J:$BB,MATCH($AT267,TAB!$1:$1,0)-7,FALSE),"")</f>
        <v/>
      </c>
      <c r="AZ267" s="15" t="str">
        <f>IFERROR(VLOOKUP($G267,TAB!$J:$BB,MATCH($AT267,TAB!$1:$1,0)-6,FALSE),"")</f>
        <v/>
      </c>
      <c r="BA267" s="15" t="str">
        <f t="shared" si="145"/>
        <v/>
      </c>
      <c r="BB267" s="14" t="str">
        <f>IFERROR(VLOOKUP(BA267,INSTRUCTION!$I$1:$J$101,2),"")</f>
        <v/>
      </c>
      <c r="BC267" s="15" t="str">
        <f t="shared" si="133"/>
        <v/>
      </c>
      <c r="BD267" s="15" t="str">
        <f>IF(C267=0,"",TAB!I267)</f>
        <v/>
      </c>
      <c r="BE267" s="15" t="str">
        <f>IFERROR(VLOOKUP(BD267,INSTRUCTION!$D$2:$E$18,2,FALSE),"")</f>
        <v/>
      </c>
      <c r="BF267" s="15" t="str">
        <f t="shared" si="146"/>
        <v/>
      </c>
      <c r="BG267" s="15" t="str">
        <f>IFERROR(VLOOKUP($G267,TAB!$J:$BB,MATCH($BD267,TAB!$1:$1,0)-9,FALSE),"")</f>
        <v/>
      </c>
      <c r="BH267" s="15" t="str">
        <f>IF(BG267="AB",IFERROR(VLOOKUP($G267,TAB!$J:$BB,MATCH($BD267,TAB!$1:$1,0)-8,FALSE),""),"NA")</f>
        <v>NA</v>
      </c>
      <c r="BI267" s="15" t="str">
        <f>IFERROR(VLOOKUP($G267,TAB!$J:$BB,MATCH($BD267,TAB!$1:$1,0)-7,FALSE),"")</f>
        <v/>
      </c>
      <c r="BJ267" s="15" t="str">
        <f>IFERROR(VLOOKUP($G267,TAB!$J:$BB,MATCH($BD267,TAB!$1:$1,0)-6,FALSE),"")</f>
        <v/>
      </c>
      <c r="BK267" s="15" t="str">
        <f t="shared" si="147"/>
        <v/>
      </c>
      <c r="BL267" s="14" t="str">
        <f>IFERROR(VLOOKUP(BK267,INSTRUCTION!$I$1:$J$101,2),"")</f>
        <v/>
      </c>
      <c r="BM267" s="15" t="str">
        <f t="shared" si="134"/>
        <v/>
      </c>
      <c r="BN267" s="15" t="str">
        <f t="shared" si="148"/>
        <v/>
      </c>
      <c r="BO267" s="15" t="str">
        <f>IFERROR(SUMPRODUCT(LARGE((J267,S267,AC267,AM267,AW267,BG267),{1,2,3,4,5})),"")</f>
        <v/>
      </c>
      <c r="BP267" s="15" t="str">
        <f>IFERROR(SUMPRODUCT(LARGE((K267,U267,AE267,AO267,AY267,BI267),{1,2,3,4,5})),"")</f>
        <v/>
      </c>
      <c r="BQ267" s="15" t="str">
        <f>IF(BP267=0,"N.A.",IFERROR(SUMPRODUCT(LARGE((N267,W267,AG267,AQ267,BA267,BK267),{1,2,3,4,5})),""))</f>
        <v/>
      </c>
      <c r="BR267" s="15" t="str">
        <f t="shared" si="149"/>
        <v/>
      </c>
      <c r="BS267" s="15" t="str">
        <f t="shared" si="150"/>
        <v/>
      </c>
      <c r="BT267" s="15" t="str">
        <f t="shared" si="151"/>
        <v>N.A.</v>
      </c>
      <c r="BU267" s="15" t="str">
        <f t="shared" si="152"/>
        <v>N.A.</v>
      </c>
      <c r="BV267" s="15" t="str">
        <f t="shared" si="153"/>
        <v>N.A.</v>
      </c>
      <c r="BW267" s="34" t="str">
        <f t="shared" si="154"/>
        <v>N.A.</v>
      </c>
      <c r="BX267" s="15" t="str">
        <f t="shared" si="155"/>
        <v>N.A.</v>
      </c>
      <c r="BY267" s="15" t="str">
        <f t="shared" si="156"/>
        <v>N.A.</v>
      </c>
      <c r="BZ267" s="15" t="str">
        <f t="shared" si="159"/>
        <v>FAILED</v>
      </c>
      <c r="CA267" s="20" t="str">
        <f t="shared" si="157"/>
        <v/>
      </c>
      <c r="CB267" s="16">
        <f t="shared" si="158"/>
        <v>0</v>
      </c>
    </row>
    <row r="268" spans="1:80" x14ac:dyDescent="0.3">
      <c r="A268" s="49">
        <v>266</v>
      </c>
      <c r="B268" s="15">
        <f>TAB!A268</f>
        <v>0</v>
      </c>
      <c r="C268" s="15">
        <f>TAB!B268</f>
        <v>0</v>
      </c>
      <c r="D268" s="14" t="str">
        <f>IF(C268=0,"",TAB!C268)</f>
        <v/>
      </c>
      <c r="E268" s="14" t="str">
        <f>IF(C268=0,"",TAB!D268)</f>
        <v/>
      </c>
      <c r="F268" s="36" t="str">
        <f>IF(C268=0,"",TAB!E268)</f>
        <v/>
      </c>
      <c r="G268" s="14" t="str">
        <f>IF(C268=0,"",TAB!J268)</f>
        <v/>
      </c>
      <c r="H268" s="15" t="str">
        <f t="shared" si="135"/>
        <v/>
      </c>
      <c r="I268" s="15" t="str">
        <f t="shared" si="160"/>
        <v/>
      </c>
      <c r="J268" s="15" t="str">
        <f>IFERROR(VLOOKUP($G268,TAB!$J:$BB,2,FALSE),"")</f>
        <v/>
      </c>
      <c r="K268" s="15" t="str">
        <f>IF(J268="AB",IFERROR(VLOOKUP($G268,TAB!$J:$BB,3,FALSE),""),"NA")</f>
        <v>NA</v>
      </c>
      <c r="L268" s="15" t="str">
        <f>IFERROR(VLOOKUP($G268,TAB!$J:$BB,4,FALSE),"")</f>
        <v/>
      </c>
      <c r="M268" s="15" t="str">
        <f>IFERROR(VLOOKUP($G268,TAB!$J:$BB,5,FALSE),"")</f>
        <v/>
      </c>
      <c r="N268" s="15" t="str">
        <f t="shared" si="136"/>
        <v/>
      </c>
      <c r="O268" s="14" t="str">
        <f>IFERROR(VLOOKUP(N268,INSTRUCTION!$I$1:$J$101,2),"")</f>
        <v/>
      </c>
      <c r="P268" s="15" t="str">
        <f t="shared" si="129"/>
        <v/>
      </c>
      <c r="Q268" s="15" t="str">
        <f t="shared" si="137"/>
        <v/>
      </c>
      <c r="R268" s="15" t="str">
        <f t="shared" si="138"/>
        <v/>
      </c>
      <c r="S268" s="15" t="str">
        <f>IFERROR(VLOOKUP($G268,TAB!$J:$BB,6,FALSE),"")</f>
        <v/>
      </c>
      <c r="T268" s="15" t="str">
        <f>IF(S268="AB",IFERROR(VLOOKUP($G268,TAB!$J:$BB,7,FALSE),""),"NA")</f>
        <v>NA</v>
      </c>
      <c r="U268" s="15" t="str">
        <f>IFERROR(VLOOKUP($G268,TAB!$J:$BB,8,FALSE),"")</f>
        <v/>
      </c>
      <c r="V268" s="15" t="str">
        <f>IFERROR(VLOOKUP($G268,TAB!$J:$BB,9,FALSE),"")</f>
        <v/>
      </c>
      <c r="W268" s="15" t="str">
        <f t="shared" si="139"/>
        <v/>
      </c>
      <c r="X268" s="14" t="str">
        <f>IFERROR(VLOOKUP(W268,INSTRUCTION!$I$1:$J$101,2),"")</f>
        <v/>
      </c>
      <c r="Y268" s="15" t="str">
        <f t="shared" si="130"/>
        <v/>
      </c>
      <c r="Z268" s="14" t="str">
        <f>IF(C268=0,"",TAB!F268)</f>
        <v/>
      </c>
      <c r="AA268" s="15" t="str">
        <f>IFERROR(VLOOKUP(Z268,INSTRUCTION!$D$2:$E$18,2,FALSE),"")</f>
        <v/>
      </c>
      <c r="AB268" s="15" t="str">
        <f t="shared" si="140"/>
        <v/>
      </c>
      <c r="AC268" s="15" t="str">
        <f>IFERROR(VLOOKUP($G268,TAB!$J:$BB,MATCH($Z268,TAB!$1:$1,0)-9,FALSE),"")</f>
        <v/>
      </c>
      <c r="AD268" s="15" t="str">
        <f>IF(AC268="AB",IFERROR(VLOOKUP($G268,TAB!$J:$BB,MATCH($Z268,TAB!$1:$1,0)-8,FALSE),""),"NA")</f>
        <v>NA</v>
      </c>
      <c r="AE268" s="15" t="str">
        <f>IFERROR(VLOOKUP($G268,TAB!$J:$BB,MATCH($Z268,TAB!$1:$1,0)-7,FALSE),"")</f>
        <v/>
      </c>
      <c r="AF268" s="15" t="str">
        <f>IFERROR(VLOOKUP($G268,TAB!$J:$BB,MATCH($Z268,TAB!$1:$1,0)-6,FALSE),"")</f>
        <v/>
      </c>
      <c r="AG268" s="15" t="str">
        <f t="shared" si="141"/>
        <v/>
      </c>
      <c r="AH268" s="14" t="str">
        <f>IFERROR(VLOOKUP(AG268,INSTRUCTION!$I$1:$J$101,2),"")</f>
        <v/>
      </c>
      <c r="AI268" s="15" t="str">
        <f t="shared" si="131"/>
        <v/>
      </c>
      <c r="AJ268" s="15" t="str">
        <f>IF(C268=0,"",TAB!G268)</f>
        <v/>
      </c>
      <c r="AK268" s="15" t="str">
        <f>IFERROR(VLOOKUP(AJ268,INSTRUCTION!$D$2:$E$18,2,FALSE),"")</f>
        <v/>
      </c>
      <c r="AL268" s="15" t="str">
        <f t="shared" si="142"/>
        <v/>
      </c>
      <c r="AM268" s="15" t="str">
        <f>IFERROR(VLOOKUP($G268,TAB!$J:$BB,MATCH($AJ268,TAB!$1:$1,0)-9,FALSE),"")</f>
        <v/>
      </c>
      <c r="AN268" s="15" t="str">
        <f>IF(AM268="AB",IFERROR(VLOOKUP($G268,TAB!$J:$BB,MATCH($AJ268,TAB!$1:$1,0)-8,FALSE),""),"NA")</f>
        <v>NA</v>
      </c>
      <c r="AO268" s="15" t="str">
        <f>IFERROR(VLOOKUP($G268,TAB!$J:$BB,MATCH($AJ268,TAB!$1:$1,0)-7,FALSE),"")</f>
        <v/>
      </c>
      <c r="AP268" s="15" t="str">
        <f>IFERROR(VLOOKUP($G268,TAB!$J:$BB,MATCH($AJ268,TAB!$1:$1,0)-6,FALSE),"")</f>
        <v/>
      </c>
      <c r="AQ268" s="15" t="str">
        <f t="shared" si="143"/>
        <v/>
      </c>
      <c r="AR268" s="14" t="str">
        <f>IFERROR(VLOOKUP(AQ268,INSTRUCTION!$I$1:$J$101,2),"")</f>
        <v/>
      </c>
      <c r="AS268" s="15" t="str">
        <f t="shared" si="132"/>
        <v/>
      </c>
      <c r="AT268" s="15" t="str">
        <f>IF(C268=0,"",TAB!H268)</f>
        <v/>
      </c>
      <c r="AU268" s="15" t="str">
        <f>IFERROR(VLOOKUP(AT268,INSTRUCTION!$D$2:$E$18,2,FALSE),"")</f>
        <v/>
      </c>
      <c r="AV268" s="15" t="str">
        <f t="shared" si="144"/>
        <v/>
      </c>
      <c r="AW268" s="15" t="str">
        <f>IFERROR(VLOOKUP($G268,TAB!$J:$BB,MATCH($AT268,TAB!$1:$1,0)-9,FALSE),"")</f>
        <v/>
      </c>
      <c r="AX268" s="15" t="str">
        <f>IF(AW268="AB",IFERROR(VLOOKUP($G268,TAB!$J:$BB,MATCH($AT268,TAB!$1:$1,0)-8,FALSE),""),"NA")</f>
        <v>NA</v>
      </c>
      <c r="AY268" s="15" t="str">
        <f>IFERROR(VLOOKUP($G268,TAB!$J:$BB,MATCH($AT268,TAB!$1:$1,0)-7,FALSE),"")</f>
        <v/>
      </c>
      <c r="AZ268" s="15" t="str">
        <f>IFERROR(VLOOKUP($G268,TAB!$J:$BB,MATCH($AT268,TAB!$1:$1,0)-6,FALSE),"")</f>
        <v/>
      </c>
      <c r="BA268" s="15" t="str">
        <f t="shared" si="145"/>
        <v/>
      </c>
      <c r="BB268" s="14" t="str">
        <f>IFERROR(VLOOKUP(BA268,INSTRUCTION!$I$1:$J$101,2),"")</f>
        <v/>
      </c>
      <c r="BC268" s="15" t="str">
        <f t="shared" si="133"/>
        <v/>
      </c>
      <c r="BD268" s="15" t="str">
        <f>IF(C268=0,"",TAB!I268)</f>
        <v/>
      </c>
      <c r="BE268" s="15" t="str">
        <f>IFERROR(VLOOKUP(BD268,INSTRUCTION!$D$2:$E$18,2,FALSE),"")</f>
        <v/>
      </c>
      <c r="BF268" s="15" t="str">
        <f t="shared" si="146"/>
        <v/>
      </c>
      <c r="BG268" s="15" t="str">
        <f>IFERROR(VLOOKUP($G268,TAB!$J:$BB,MATCH($BD268,TAB!$1:$1,0)-9,FALSE),"")</f>
        <v/>
      </c>
      <c r="BH268" s="15" t="str">
        <f>IF(BG268="AB",IFERROR(VLOOKUP($G268,TAB!$J:$BB,MATCH($BD268,TAB!$1:$1,0)-8,FALSE),""),"NA")</f>
        <v>NA</v>
      </c>
      <c r="BI268" s="15" t="str">
        <f>IFERROR(VLOOKUP($G268,TAB!$J:$BB,MATCH($BD268,TAB!$1:$1,0)-7,FALSE),"")</f>
        <v/>
      </c>
      <c r="BJ268" s="15" t="str">
        <f>IFERROR(VLOOKUP($G268,TAB!$J:$BB,MATCH($BD268,TAB!$1:$1,0)-6,FALSE),"")</f>
        <v/>
      </c>
      <c r="BK268" s="15" t="str">
        <f t="shared" si="147"/>
        <v/>
      </c>
      <c r="BL268" s="14" t="str">
        <f>IFERROR(VLOOKUP(BK268,INSTRUCTION!$I$1:$J$101,2),"")</f>
        <v/>
      </c>
      <c r="BM268" s="15" t="str">
        <f t="shared" si="134"/>
        <v/>
      </c>
      <c r="BN268" s="15" t="str">
        <f t="shared" si="148"/>
        <v/>
      </c>
      <c r="BO268" s="15" t="str">
        <f>IFERROR(SUMPRODUCT(LARGE((J268,S268,AC268,AM268,AW268,BG268),{1,2,3,4,5})),"")</f>
        <v/>
      </c>
      <c r="BP268" s="15" t="str">
        <f>IFERROR(SUMPRODUCT(LARGE((K268,U268,AE268,AO268,AY268,BI268),{1,2,3,4,5})),"")</f>
        <v/>
      </c>
      <c r="BQ268" s="15" t="str">
        <f>IF(BP268=0,"N.A.",IFERROR(SUMPRODUCT(LARGE((N268,W268,AG268,AQ268,BA268,BK268),{1,2,3,4,5})),""))</f>
        <v/>
      </c>
      <c r="BR268" s="15" t="str">
        <f t="shared" si="149"/>
        <v/>
      </c>
      <c r="BS268" s="15" t="str">
        <f t="shared" si="150"/>
        <v/>
      </c>
      <c r="BT268" s="15" t="str">
        <f t="shared" si="151"/>
        <v>N.A.</v>
      </c>
      <c r="BU268" s="15" t="str">
        <f t="shared" si="152"/>
        <v>N.A.</v>
      </c>
      <c r="BV268" s="15" t="str">
        <f t="shared" si="153"/>
        <v>N.A.</v>
      </c>
      <c r="BW268" s="34" t="str">
        <f t="shared" si="154"/>
        <v>N.A.</v>
      </c>
      <c r="BX268" s="15" t="str">
        <f t="shared" si="155"/>
        <v>N.A.</v>
      </c>
      <c r="BY268" s="15" t="str">
        <f t="shared" si="156"/>
        <v>N.A.</v>
      </c>
      <c r="BZ268" s="15" t="str">
        <f t="shared" si="159"/>
        <v>FAILED</v>
      </c>
      <c r="CA268" s="20" t="str">
        <f t="shared" si="157"/>
        <v/>
      </c>
      <c r="CB268" s="16">
        <f t="shared" si="158"/>
        <v>0</v>
      </c>
    </row>
    <row r="269" spans="1:80" x14ac:dyDescent="0.3">
      <c r="A269" s="49">
        <v>267</v>
      </c>
      <c r="B269" s="15">
        <f>TAB!A269</f>
        <v>0</v>
      </c>
      <c r="C269" s="15">
        <f>TAB!B269</f>
        <v>0</v>
      </c>
      <c r="D269" s="14" t="str">
        <f>IF(C269=0,"",TAB!C269)</f>
        <v/>
      </c>
      <c r="E269" s="14" t="str">
        <f>IF(C269=0,"",TAB!D269)</f>
        <v/>
      </c>
      <c r="F269" s="36" t="str">
        <f>IF(C269=0,"",TAB!E269)</f>
        <v/>
      </c>
      <c r="G269" s="14" t="str">
        <f>IF(C269=0,"",TAB!J269)</f>
        <v/>
      </c>
      <c r="H269" s="15" t="str">
        <f t="shared" si="135"/>
        <v/>
      </c>
      <c r="I269" s="15" t="str">
        <f t="shared" si="160"/>
        <v/>
      </c>
      <c r="J269" s="15" t="str">
        <f>IFERROR(VLOOKUP($G269,TAB!$J:$BB,2,FALSE),"")</f>
        <v/>
      </c>
      <c r="K269" s="15" t="str">
        <f>IF(J269="AB",IFERROR(VLOOKUP($G269,TAB!$J:$BB,3,FALSE),""),"NA")</f>
        <v>NA</v>
      </c>
      <c r="L269" s="15" t="str">
        <f>IFERROR(VLOOKUP($G269,TAB!$J:$BB,4,FALSE),"")</f>
        <v/>
      </c>
      <c r="M269" s="15" t="str">
        <f>IFERROR(VLOOKUP($G269,TAB!$J:$BB,5,FALSE),"")</f>
        <v/>
      </c>
      <c r="N269" s="15" t="str">
        <f t="shared" si="136"/>
        <v/>
      </c>
      <c r="O269" s="14" t="str">
        <f>IFERROR(VLOOKUP(N269,INSTRUCTION!$I$1:$J$101,2),"")</f>
        <v/>
      </c>
      <c r="P269" s="15" t="str">
        <f t="shared" si="129"/>
        <v/>
      </c>
      <c r="Q269" s="15" t="str">
        <f t="shared" si="137"/>
        <v/>
      </c>
      <c r="R269" s="15" t="str">
        <f t="shared" si="138"/>
        <v/>
      </c>
      <c r="S269" s="15" t="str">
        <f>IFERROR(VLOOKUP($G269,TAB!$J:$BB,6,FALSE),"")</f>
        <v/>
      </c>
      <c r="T269" s="15" t="str">
        <f>IF(S269="AB",IFERROR(VLOOKUP($G269,TAB!$J:$BB,7,FALSE),""),"NA")</f>
        <v>NA</v>
      </c>
      <c r="U269" s="15" t="str">
        <f>IFERROR(VLOOKUP($G269,TAB!$J:$BB,8,FALSE),"")</f>
        <v/>
      </c>
      <c r="V269" s="15" t="str">
        <f>IFERROR(VLOOKUP($G269,TAB!$J:$BB,9,FALSE),"")</f>
        <v/>
      </c>
      <c r="W269" s="15" t="str">
        <f t="shared" si="139"/>
        <v/>
      </c>
      <c r="X269" s="14" t="str">
        <f>IFERROR(VLOOKUP(W269,INSTRUCTION!$I$1:$J$101,2),"")</f>
        <v/>
      </c>
      <c r="Y269" s="15" t="str">
        <f t="shared" si="130"/>
        <v/>
      </c>
      <c r="Z269" s="14" t="str">
        <f>IF(C269=0,"",TAB!F269)</f>
        <v/>
      </c>
      <c r="AA269" s="15" t="str">
        <f>IFERROR(VLOOKUP(Z269,INSTRUCTION!$D$2:$E$18,2,FALSE),"")</f>
        <v/>
      </c>
      <c r="AB269" s="15" t="str">
        <f t="shared" si="140"/>
        <v/>
      </c>
      <c r="AC269" s="15" t="str">
        <f>IFERROR(VLOOKUP($G269,TAB!$J:$BB,MATCH($Z269,TAB!$1:$1,0)-9,FALSE),"")</f>
        <v/>
      </c>
      <c r="AD269" s="15" t="str">
        <f>IF(AC269="AB",IFERROR(VLOOKUP($G269,TAB!$J:$BB,MATCH($Z269,TAB!$1:$1,0)-8,FALSE),""),"NA")</f>
        <v>NA</v>
      </c>
      <c r="AE269" s="15" t="str">
        <f>IFERROR(VLOOKUP($G269,TAB!$J:$BB,MATCH($Z269,TAB!$1:$1,0)-7,FALSE),"")</f>
        <v/>
      </c>
      <c r="AF269" s="15" t="str">
        <f>IFERROR(VLOOKUP($G269,TAB!$J:$BB,MATCH($Z269,TAB!$1:$1,0)-6,FALSE),"")</f>
        <v/>
      </c>
      <c r="AG269" s="15" t="str">
        <f t="shared" si="141"/>
        <v/>
      </c>
      <c r="AH269" s="14" t="str">
        <f>IFERROR(VLOOKUP(AG269,INSTRUCTION!$I$1:$J$101,2),"")</f>
        <v/>
      </c>
      <c r="AI269" s="15" t="str">
        <f t="shared" si="131"/>
        <v/>
      </c>
      <c r="AJ269" s="15" t="str">
        <f>IF(C269=0,"",TAB!G269)</f>
        <v/>
      </c>
      <c r="AK269" s="15" t="str">
        <f>IFERROR(VLOOKUP(AJ269,INSTRUCTION!$D$2:$E$18,2,FALSE),"")</f>
        <v/>
      </c>
      <c r="AL269" s="15" t="str">
        <f t="shared" si="142"/>
        <v/>
      </c>
      <c r="AM269" s="15" t="str">
        <f>IFERROR(VLOOKUP($G269,TAB!$J:$BB,MATCH($AJ269,TAB!$1:$1,0)-9,FALSE),"")</f>
        <v/>
      </c>
      <c r="AN269" s="15" t="str">
        <f>IF(AM269="AB",IFERROR(VLOOKUP($G269,TAB!$J:$BB,MATCH($AJ269,TAB!$1:$1,0)-8,FALSE),""),"NA")</f>
        <v>NA</v>
      </c>
      <c r="AO269" s="15" t="str">
        <f>IFERROR(VLOOKUP($G269,TAB!$J:$BB,MATCH($AJ269,TAB!$1:$1,0)-7,FALSE),"")</f>
        <v/>
      </c>
      <c r="AP269" s="15" t="str">
        <f>IFERROR(VLOOKUP($G269,TAB!$J:$BB,MATCH($AJ269,TAB!$1:$1,0)-6,FALSE),"")</f>
        <v/>
      </c>
      <c r="AQ269" s="15" t="str">
        <f t="shared" si="143"/>
        <v/>
      </c>
      <c r="AR269" s="14" t="str">
        <f>IFERROR(VLOOKUP(AQ269,INSTRUCTION!$I$1:$J$101,2),"")</f>
        <v/>
      </c>
      <c r="AS269" s="15" t="str">
        <f t="shared" si="132"/>
        <v/>
      </c>
      <c r="AT269" s="15" t="str">
        <f>IF(C269=0,"",TAB!H269)</f>
        <v/>
      </c>
      <c r="AU269" s="15" t="str">
        <f>IFERROR(VLOOKUP(AT269,INSTRUCTION!$D$2:$E$18,2,FALSE),"")</f>
        <v/>
      </c>
      <c r="AV269" s="15" t="str">
        <f t="shared" si="144"/>
        <v/>
      </c>
      <c r="AW269" s="15" t="str">
        <f>IFERROR(VLOOKUP($G269,TAB!$J:$BB,MATCH($AT269,TAB!$1:$1,0)-9,FALSE),"")</f>
        <v/>
      </c>
      <c r="AX269" s="15" t="str">
        <f>IF(AW269="AB",IFERROR(VLOOKUP($G269,TAB!$J:$BB,MATCH($AT269,TAB!$1:$1,0)-8,FALSE),""),"NA")</f>
        <v>NA</v>
      </c>
      <c r="AY269" s="15" t="str">
        <f>IFERROR(VLOOKUP($G269,TAB!$J:$BB,MATCH($AT269,TAB!$1:$1,0)-7,FALSE),"")</f>
        <v/>
      </c>
      <c r="AZ269" s="15" t="str">
        <f>IFERROR(VLOOKUP($G269,TAB!$J:$BB,MATCH($AT269,TAB!$1:$1,0)-6,FALSE),"")</f>
        <v/>
      </c>
      <c r="BA269" s="15" t="str">
        <f t="shared" si="145"/>
        <v/>
      </c>
      <c r="BB269" s="14" t="str">
        <f>IFERROR(VLOOKUP(BA269,INSTRUCTION!$I$1:$J$101,2),"")</f>
        <v/>
      </c>
      <c r="BC269" s="15" t="str">
        <f t="shared" si="133"/>
        <v/>
      </c>
      <c r="BD269" s="15" t="str">
        <f>IF(C269=0,"",TAB!I269)</f>
        <v/>
      </c>
      <c r="BE269" s="15" t="str">
        <f>IFERROR(VLOOKUP(BD269,INSTRUCTION!$D$2:$E$18,2,FALSE),"")</f>
        <v/>
      </c>
      <c r="BF269" s="15" t="str">
        <f t="shared" si="146"/>
        <v/>
      </c>
      <c r="BG269" s="15" t="str">
        <f>IFERROR(VLOOKUP($G269,TAB!$J:$BB,MATCH($BD269,TAB!$1:$1,0)-9,FALSE),"")</f>
        <v/>
      </c>
      <c r="BH269" s="15" t="str">
        <f>IF(BG269="AB",IFERROR(VLOOKUP($G269,TAB!$J:$BB,MATCH($BD269,TAB!$1:$1,0)-8,FALSE),""),"NA")</f>
        <v>NA</v>
      </c>
      <c r="BI269" s="15" t="str">
        <f>IFERROR(VLOOKUP($G269,TAB!$J:$BB,MATCH($BD269,TAB!$1:$1,0)-7,FALSE),"")</f>
        <v/>
      </c>
      <c r="BJ269" s="15" t="str">
        <f>IFERROR(VLOOKUP($G269,TAB!$J:$BB,MATCH($BD269,TAB!$1:$1,0)-6,FALSE),"")</f>
        <v/>
      </c>
      <c r="BK269" s="15" t="str">
        <f t="shared" si="147"/>
        <v/>
      </c>
      <c r="BL269" s="14" t="str">
        <f>IFERROR(VLOOKUP(BK269,INSTRUCTION!$I$1:$J$101,2),"")</f>
        <v/>
      </c>
      <c r="BM269" s="15" t="str">
        <f t="shared" si="134"/>
        <v/>
      </c>
      <c r="BN269" s="15" t="str">
        <f t="shared" si="148"/>
        <v/>
      </c>
      <c r="BO269" s="15" t="str">
        <f>IFERROR(SUMPRODUCT(LARGE((J269,S269,AC269,AM269,AW269,BG269),{1,2,3,4,5})),"")</f>
        <v/>
      </c>
      <c r="BP269" s="15" t="str">
        <f>IFERROR(SUMPRODUCT(LARGE((K269,U269,AE269,AO269,AY269,BI269),{1,2,3,4,5})),"")</f>
        <v/>
      </c>
      <c r="BQ269" s="15" t="str">
        <f>IF(BP269=0,"N.A.",IFERROR(SUMPRODUCT(LARGE((N269,W269,AG269,AQ269,BA269,BK269),{1,2,3,4,5})),""))</f>
        <v/>
      </c>
      <c r="BR269" s="15" t="str">
        <f t="shared" si="149"/>
        <v/>
      </c>
      <c r="BS269" s="15" t="str">
        <f t="shared" si="150"/>
        <v/>
      </c>
      <c r="BT269" s="15" t="str">
        <f t="shared" si="151"/>
        <v>N.A.</v>
      </c>
      <c r="BU269" s="15" t="str">
        <f t="shared" si="152"/>
        <v>N.A.</v>
      </c>
      <c r="BV269" s="15" t="str">
        <f t="shared" si="153"/>
        <v>N.A.</v>
      </c>
      <c r="BW269" s="34" t="str">
        <f t="shared" si="154"/>
        <v>N.A.</v>
      </c>
      <c r="BX269" s="15" t="str">
        <f t="shared" si="155"/>
        <v>N.A.</v>
      </c>
      <c r="BY269" s="15" t="str">
        <f t="shared" si="156"/>
        <v>N.A.</v>
      </c>
      <c r="BZ269" s="15" t="str">
        <f t="shared" si="159"/>
        <v>FAILED</v>
      </c>
      <c r="CA269" s="20" t="str">
        <f t="shared" si="157"/>
        <v/>
      </c>
      <c r="CB269" s="16">
        <f t="shared" si="158"/>
        <v>0</v>
      </c>
    </row>
    <row r="270" spans="1:80" x14ac:dyDescent="0.3">
      <c r="A270" s="49">
        <v>268</v>
      </c>
      <c r="B270" s="15">
        <f>TAB!A270</f>
        <v>0</v>
      </c>
      <c r="C270" s="15">
        <f>TAB!B270</f>
        <v>0</v>
      </c>
      <c r="D270" s="14" t="str">
        <f>IF(C270=0,"",TAB!C270)</f>
        <v/>
      </c>
      <c r="E270" s="14" t="str">
        <f>IF(C270=0,"",TAB!D270)</f>
        <v/>
      </c>
      <c r="F270" s="36" t="str">
        <f>IF(C270=0,"",TAB!E270)</f>
        <v/>
      </c>
      <c r="G270" s="14" t="str">
        <f>IF(C270=0,"",TAB!J270)</f>
        <v/>
      </c>
      <c r="H270" s="15" t="str">
        <f t="shared" si="135"/>
        <v/>
      </c>
      <c r="I270" s="15" t="str">
        <f t="shared" si="160"/>
        <v/>
      </c>
      <c r="J270" s="15" t="str">
        <f>IFERROR(VLOOKUP($G270,TAB!$J:$BB,2,FALSE),"")</f>
        <v/>
      </c>
      <c r="K270" s="15" t="str">
        <f>IF(J270="AB",IFERROR(VLOOKUP($G270,TAB!$J:$BB,3,FALSE),""),"NA")</f>
        <v>NA</v>
      </c>
      <c r="L270" s="15" t="str">
        <f>IFERROR(VLOOKUP($G270,TAB!$J:$BB,4,FALSE),"")</f>
        <v/>
      </c>
      <c r="M270" s="15" t="str">
        <f>IFERROR(VLOOKUP($G270,TAB!$J:$BB,5,FALSE),"")</f>
        <v/>
      </c>
      <c r="N270" s="15" t="str">
        <f t="shared" si="136"/>
        <v/>
      </c>
      <c r="O270" s="14" t="str">
        <f>IFERROR(VLOOKUP(N270,INSTRUCTION!$I$1:$J$101,2),"")</f>
        <v/>
      </c>
      <c r="P270" s="15" t="str">
        <f t="shared" si="129"/>
        <v/>
      </c>
      <c r="Q270" s="15" t="str">
        <f t="shared" si="137"/>
        <v/>
      </c>
      <c r="R270" s="15" t="str">
        <f t="shared" si="138"/>
        <v/>
      </c>
      <c r="S270" s="15" t="str">
        <f>IFERROR(VLOOKUP($G270,TAB!$J:$BB,6,FALSE),"")</f>
        <v/>
      </c>
      <c r="T270" s="15" t="str">
        <f>IF(S270="AB",IFERROR(VLOOKUP($G270,TAB!$J:$BB,7,FALSE),""),"NA")</f>
        <v>NA</v>
      </c>
      <c r="U270" s="15" t="str">
        <f>IFERROR(VLOOKUP($G270,TAB!$J:$BB,8,FALSE),"")</f>
        <v/>
      </c>
      <c r="V270" s="15" t="str">
        <f>IFERROR(VLOOKUP($G270,TAB!$J:$BB,9,FALSE),"")</f>
        <v/>
      </c>
      <c r="W270" s="15" t="str">
        <f t="shared" si="139"/>
        <v/>
      </c>
      <c r="X270" s="14" t="str">
        <f>IFERROR(VLOOKUP(W270,INSTRUCTION!$I$1:$J$101,2),"")</f>
        <v/>
      </c>
      <c r="Y270" s="15" t="str">
        <f t="shared" si="130"/>
        <v/>
      </c>
      <c r="Z270" s="14" t="str">
        <f>IF(C270=0,"",TAB!F270)</f>
        <v/>
      </c>
      <c r="AA270" s="15" t="str">
        <f>IFERROR(VLOOKUP(Z270,INSTRUCTION!$D$2:$E$18,2,FALSE),"")</f>
        <v/>
      </c>
      <c r="AB270" s="15" t="str">
        <f t="shared" si="140"/>
        <v/>
      </c>
      <c r="AC270" s="15" t="str">
        <f>IFERROR(VLOOKUP($G270,TAB!$J:$BB,MATCH($Z270,TAB!$1:$1,0)-9,FALSE),"")</f>
        <v/>
      </c>
      <c r="AD270" s="15" t="str">
        <f>IF(AC270="AB",IFERROR(VLOOKUP($G270,TAB!$J:$BB,MATCH($Z270,TAB!$1:$1,0)-8,FALSE),""),"NA")</f>
        <v>NA</v>
      </c>
      <c r="AE270" s="15" t="str">
        <f>IFERROR(VLOOKUP($G270,TAB!$J:$BB,MATCH($Z270,TAB!$1:$1,0)-7,FALSE),"")</f>
        <v/>
      </c>
      <c r="AF270" s="15" t="str">
        <f>IFERROR(VLOOKUP($G270,TAB!$J:$BB,MATCH($Z270,TAB!$1:$1,0)-6,FALSE),"")</f>
        <v/>
      </c>
      <c r="AG270" s="15" t="str">
        <f t="shared" si="141"/>
        <v/>
      </c>
      <c r="AH270" s="14" t="str">
        <f>IFERROR(VLOOKUP(AG270,INSTRUCTION!$I$1:$J$101,2),"")</f>
        <v/>
      </c>
      <c r="AI270" s="15" t="str">
        <f t="shared" si="131"/>
        <v/>
      </c>
      <c r="AJ270" s="15" t="str">
        <f>IF(C270=0,"",TAB!G270)</f>
        <v/>
      </c>
      <c r="AK270" s="15" t="str">
        <f>IFERROR(VLOOKUP(AJ270,INSTRUCTION!$D$2:$E$18,2,FALSE),"")</f>
        <v/>
      </c>
      <c r="AL270" s="15" t="str">
        <f t="shared" si="142"/>
        <v/>
      </c>
      <c r="AM270" s="15" t="str">
        <f>IFERROR(VLOOKUP($G270,TAB!$J:$BB,MATCH($AJ270,TAB!$1:$1,0)-9,FALSE),"")</f>
        <v/>
      </c>
      <c r="AN270" s="15" t="str">
        <f>IF(AM270="AB",IFERROR(VLOOKUP($G270,TAB!$J:$BB,MATCH($AJ270,TAB!$1:$1,0)-8,FALSE),""),"NA")</f>
        <v>NA</v>
      </c>
      <c r="AO270" s="15" t="str">
        <f>IFERROR(VLOOKUP($G270,TAB!$J:$BB,MATCH($AJ270,TAB!$1:$1,0)-7,FALSE),"")</f>
        <v/>
      </c>
      <c r="AP270" s="15" t="str">
        <f>IFERROR(VLOOKUP($G270,TAB!$J:$BB,MATCH($AJ270,TAB!$1:$1,0)-6,FALSE),"")</f>
        <v/>
      </c>
      <c r="AQ270" s="15" t="str">
        <f t="shared" si="143"/>
        <v/>
      </c>
      <c r="AR270" s="14" t="str">
        <f>IFERROR(VLOOKUP(AQ270,INSTRUCTION!$I$1:$J$101,2),"")</f>
        <v/>
      </c>
      <c r="AS270" s="15" t="str">
        <f t="shared" si="132"/>
        <v/>
      </c>
      <c r="AT270" s="15" t="str">
        <f>IF(C270=0,"",TAB!H270)</f>
        <v/>
      </c>
      <c r="AU270" s="15" t="str">
        <f>IFERROR(VLOOKUP(AT270,INSTRUCTION!$D$2:$E$18,2,FALSE),"")</f>
        <v/>
      </c>
      <c r="AV270" s="15" t="str">
        <f t="shared" si="144"/>
        <v/>
      </c>
      <c r="AW270" s="15" t="str">
        <f>IFERROR(VLOOKUP($G270,TAB!$J:$BB,MATCH($AT270,TAB!$1:$1,0)-9,FALSE),"")</f>
        <v/>
      </c>
      <c r="AX270" s="15" t="str">
        <f>IF(AW270="AB",IFERROR(VLOOKUP($G270,TAB!$J:$BB,MATCH($AT270,TAB!$1:$1,0)-8,FALSE),""),"NA")</f>
        <v>NA</v>
      </c>
      <c r="AY270" s="15" t="str">
        <f>IFERROR(VLOOKUP($G270,TAB!$J:$BB,MATCH($AT270,TAB!$1:$1,0)-7,FALSE),"")</f>
        <v/>
      </c>
      <c r="AZ270" s="15" t="str">
        <f>IFERROR(VLOOKUP($G270,TAB!$J:$BB,MATCH($AT270,TAB!$1:$1,0)-6,FALSE),"")</f>
        <v/>
      </c>
      <c r="BA270" s="15" t="str">
        <f t="shared" si="145"/>
        <v/>
      </c>
      <c r="BB270" s="14" t="str">
        <f>IFERROR(VLOOKUP(BA270,INSTRUCTION!$I$1:$J$101,2),"")</f>
        <v/>
      </c>
      <c r="BC270" s="15" t="str">
        <f t="shared" si="133"/>
        <v/>
      </c>
      <c r="BD270" s="15" t="str">
        <f>IF(C270=0,"",TAB!I270)</f>
        <v/>
      </c>
      <c r="BE270" s="15" t="str">
        <f>IFERROR(VLOOKUP(BD270,INSTRUCTION!$D$2:$E$18,2,FALSE),"")</f>
        <v/>
      </c>
      <c r="BF270" s="15" t="str">
        <f t="shared" si="146"/>
        <v/>
      </c>
      <c r="BG270" s="15" t="str">
        <f>IFERROR(VLOOKUP($G270,TAB!$J:$BB,MATCH($BD270,TAB!$1:$1,0)-9,FALSE),"")</f>
        <v/>
      </c>
      <c r="BH270" s="15" t="str">
        <f>IF(BG270="AB",IFERROR(VLOOKUP($G270,TAB!$J:$BB,MATCH($BD270,TAB!$1:$1,0)-8,FALSE),""),"NA")</f>
        <v>NA</v>
      </c>
      <c r="BI270" s="15" t="str">
        <f>IFERROR(VLOOKUP($G270,TAB!$J:$BB,MATCH($BD270,TAB!$1:$1,0)-7,FALSE),"")</f>
        <v/>
      </c>
      <c r="BJ270" s="15" t="str">
        <f>IFERROR(VLOOKUP($G270,TAB!$J:$BB,MATCH($BD270,TAB!$1:$1,0)-6,FALSE),"")</f>
        <v/>
      </c>
      <c r="BK270" s="15" t="str">
        <f t="shared" si="147"/>
        <v/>
      </c>
      <c r="BL270" s="14" t="str">
        <f>IFERROR(VLOOKUP(BK270,INSTRUCTION!$I$1:$J$101,2),"")</f>
        <v/>
      </c>
      <c r="BM270" s="15" t="str">
        <f t="shared" si="134"/>
        <v/>
      </c>
      <c r="BN270" s="15" t="str">
        <f t="shared" si="148"/>
        <v/>
      </c>
      <c r="BO270" s="15" t="str">
        <f>IFERROR(SUMPRODUCT(LARGE((J270,S270,AC270,AM270,AW270,BG270),{1,2,3,4,5})),"")</f>
        <v/>
      </c>
      <c r="BP270" s="15" t="str">
        <f>IFERROR(SUMPRODUCT(LARGE((K270,U270,AE270,AO270,AY270,BI270),{1,2,3,4,5})),"")</f>
        <v/>
      </c>
      <c r="BQ270" s="15" t="str">
        <f>IF(BP270=0,"N.A.",IFERROR(SUMPRODUCT(LARGE((N270,W270,AG270,AQ270,BA270,BK270),{1,2,3,4,5})),""))</f>
        <v/>
      </c>
      <c r="BR270" s="15" t="str">
        <f t="shared" si="149"/>
        <v/>
      </c>
      <c r="BS270" s="15" t="str">
        <f t="shared" si="150"/>
        <v/>
      </c>
      <c r="BT270" s="15" t="str">
        <f t="shared" si="151"/>
        <v>N.A.</v>
      </c>
      <c r="BU270" s="15" t="str">
        <f t="shared" si="152"/>
        <v>N.A.</v>
      </c>
      <c r="BV270" s="15" t="str">
        <f t="shared" si="153"/>
        <v>N.A.</v>
      </c>
      <c r="BW270" s="34" t="str">
        <f t="shared" si="154"/>
        <v>N.A.</v>
      </c>
      <c r="BX270" s="15" t="str">
        <f t="shared" si="155"/>
        <v>N.A.</v>
      </c>
      <c r="BY270" s="15" t="str">
        <f t="shared" si="156"/>
        <v>N.A.</v>
      </c>
      <c r="BZ270" s="15" t="str">
        <f t="shared" si="159"/>
        <v>FAILED</v>
      </c>
      <c r="CA270" s="20" t="str">
        <f t="shared" si="157"/>
        <v/>
      </c>
      <c r="CB270" s="16">
        <f t="shared" si="158"/>
        <v>0</v>
      </c>
    </row>
    <row r="271" spans="1:80" x14ac:dyDescent="0.3">
      <c r="A271" s="49">
        <v>269</v>
      </c>
      <c r="B271" s="15">
        <f>TAB!A271</f>
        <v>0</v>
      </c>
      <c r="C271" s="15">
        <f>TAB!B271</f>
        <v>0</v>
      </c>
      <c r="D271" s="14" t="str">
        <f>IF(C271=0,"",TAB!C271)</f>
        <v/>
      </c>
      <c r="E271" s="14" t="str">
        <f>IF(C271=0,"",TAB!D271)</f>
        <v/>
      </c>
      <c r="F271" s="36" t="str">
        <f>IF(C271=0,"",TAB!E271)</f>
        <v/>
      </c>
      <c r="G271" s="14" t="str">
        <f>IF(C271=0,"",TAB!J271)</f>
        <v/>
      </c>
      <c r="H271" s="15" t="str">
        <f t="shared" si="135"/>
        <v/>
      </c>
      <c r="I271" s="15" t="str">
        <f t="shared" si="160"/>
        <v/>
      </c>
      <c r="J271" s="15" t="str">
        <f>IFERROR(VLOOKUP($G271,TAB!$J:$BB,2,FALSE),"")</f>
        <v/>
      </c>
      <c r="K271" s="15" t="str">
        <f>IF(J271="AB",IFERROR(VLOOKUP($G271,TAB!$J:$BB,3,FALSE),""),"NA")</f>
        <v>NA</v>
      </c>
      <c r="L271" s="15" t="str">
        <f>IFERROR(VLOOKUP($G271,TAB!$J:$BB,4,FALSE),"")</f>
        <v/>
      </c>
      <c r="M271" s="15" t="str">
        <f>IFERROR(VLOOKUP($G271,TAB!$J:$BB,5,FALSE),"")</f>
        <v/>
      </c>
      <c r="N271" s="15" t="str">
        <f t="shared" si="136"/>
        <v/>
      </c>
      <c r="O271" s="14" t="str">
        <f>IFERROR(VLOOKUP(N271,INSTRUCTION!$I$1:$J$101,2),"")</f>
        <v/>
      </c>
      <c r="P271" s="15" t="str">
        <f t="shared" si="129"/>
        <v/>
      </c>
      <c r="Q271" s="15" t="str">
        <f t="shared" si="137"/>
        <v/>
      </c>
      <c r="R271" s="15" t="str">
        <f t="shared" si="138"/>
        <v/>
      </c>
      <c r="S271" s="15" t="str">
        <f>IFERROR(VLOOKUP($G271,TAB!$J:$BB,6,FALSE),"")</f>
        <v/>
      </c>
      <c r="T271" s="15" t="str">
        <f>IF(S271="AB",IFERROR(VLOOKUP($G271,TAB!$J:$BB,7,FALSE),""),"NA")</f>
        <v>NA</v>
      </c>
      <c r="U271" s="15" t="str">
        <f>IFERROR(VLOOKUP($G271,TAB!$J:$BB,8,FALSE),"")</f>
        <v/>
      </c>
      <c r="V271" s="15" t="str">
        <f>IFERROR(VLOOKUP($G271,TAB!$J:$BB,9,FALSE),"")</f>
        <v/>
      </c>
      <c r="W271" s="15" t="str">
        <f t="shared" si="139"/>
        <v/>
      </c>
      <c r="X271" s="14" t="str">
        <f>IFERROR(VLOOKUP(W271,INSTRUCTION!$I$1:$J$101,2),"")</f>
        <v/>
      </c>
      <c r="Y271" s="15" t="str">
        <f t="shared" si="130"/>
        <v/>
      </c>
      <c r="Z271" s="14" t="str">
        <f>IF(C271=0,"",TAB!F271)</f>
        <v/>
      </c>
      <c r="AA271" s="15" t="str">
        <f>IFERROR(VLOOKUP(Z271,INSTRUCTION!$D$2:$E$18,2,FALSE),"")</f>
        <v/>
      </c>
      <c r="AB271" s="15" t="str">
        <f t="shared" si="140"/>
        <v/>
      </c>
      <c r="AC271" s="15" t="str">
        <f>IFERROR(VLOOKUP($G271,TAB!$J:$BB,MATCH($Z271,TAB!$1:$1,0)-9,FALSE),"")</f>
        <v/>
      </c>
      <c r="AD271" s="15" t="str">
        <f>IF(AC271="AB",IFERROR(VLOOKUP($G271,TAB!$J:$BB,MATCH($Z271,TAB!$1:$1,0)-8,FALSE),""),"NA")</f>
        <v>NA</v>
      </c>
      <c r="AE271" s="15" t="str">
        <f>IFERROR(VLOOKUP($G271,TAB!$J:$BB,MATCH($Z271,TAB!$1:$1,0)-7,FALSE),"")</f>
        <v/>
      </c>
      <c r="AF271" s="15" t="str">
        <f>IFERROR(VLOOKUP($G271,TAB!$J:$BB,MATCH($Z271,TAB!$1:$1,0)-6,FALSE),"")</f>
        <v/>
      </c>
      <c r="AG271" s="15" t="str">
        <f t="shared" si="141"/>
        <v/>
      </c>
      <c r="AH271" s="14" t="str">
        <f>IFERROR(VLOOKUP(AG271,INSTRUCTION!$I$1:$J$101,2),"")</f>
        <v/>
      </c>
      <c r="AI271" s="15" t="str">
        <f t="shared" si="131"/>
        <v/>
      </c>
      <c r="AJ271" s="15" t="str">
        <f>IF(C271=0,"",TAB!G271)</f>
        <v/>
      </c>
      <c r="AK271" s="15" t="str">
        <f>IFERROR(VLOOKUP(AJ271,INSTRUCTION!$D$2:$E$18,2,FALSE),"")</f>
        <v/>
      </c>
      <c r="AL271" s="15" t="str">
        <f t="shared" si="142"/>
        <v/>
      </c>
      <c r="AM271" s="15" t="str">
        <f>IFERROR(VLOOKUP($G271,TAB!$J:$BB,MATCH($AJ271,TAB!$1:$1,0)-9,FALSE),"")</f>
        <v/>
      </c>
      <c r="AN271" s="15" t="str">
        <f>IF(AM271="AB",IFERROR(VLOOKUP($G271,TAB!$J:$BB,MATCH($AJ271,TAB!$1:$1,0)-8,FALSE),""),"NA")</f>
        <v>NA</v>
      </c>
      <c r="AO271" s="15" t="str">
        <f>IFERROR(VLOOKUP($G271,TAB!$J:$BB,MATCH($AJ271,TAB!$1:$1,0)-7,FALSE),"")</f>
        <v/>
      </c>
      <c r="AP271" s="15" t="str">
        <f>IFERROR(VLOOKUP($G271,TAB!$J:$BB,MATCH($AJ271,TAB!$1:$1,0)-6,FALSE),"")</f>
        <v/>
      </c>
      <c r="AQ271" s="15" t="str">
        <f t="shared" si="143"/>
        <v/>
      </c>
      <c r="AR271" s="14" t="str">
        <f>IFERROR(VLOOKUP(AQ271,INSTRUCTION!$I$1:$J$101,2),"")</f>
        <v/>
      </c>
      <c r="AS271" s="15" t="str">
        <f t="shared" si="132"/>
        <v/>
      </c>
      <c r="AT271" s="15" t="str">
        <f>IF(C271=0,"",TAB!H271)</f>
        <v/>
      </c>
      <c r="AU271" s="15" t="str">
        <f>IFERROR(VLOOKUP(AT271,INSTRUCTION!$D$2:$E$18,2,FALSE),"")</f>
        <v/>
      </c>
      <c r="AV271" s="15" t="str">
        <f t="shared" si="144"/>
        <v/>
      </c>
      <c r="AW271" s="15" t="str">
        <f>IFERROR(VLOOKUP($G271,TAB!$J:$BB,MATCH($AT271,TAB!$1:$1,0)-9,FALSE),"")</f>
        <v/>
      </c>
      <c r="AX271" s="15" t="str">
        <f>IF(AW271="AB",IFERROR(VLOOKUP($G271,TAB!$J:$BB,MATCH($AT271,TAB!$1:$1,0)-8,FALSE),""),"NA")</f>
        <v>NA</v>
      </c>
      <c r="AY271" s="15" t="str">
        <f>IFERROR(VLOOKUP($G271,TAB!$J:$BB,MATCH($AT271,TAB!$1:$1,0)-7,FALSE),"")</f>
        <v/>
      </c>
      <c r="AZ271" s="15" t="str">
        <f>IFERROR(VLOOKUP($G271,TAB!$J:$BB,MATCH($AT271,TAB!$1:$1,0)-6,FALSE),"")</f>
        <v/>
      </c>
      <c r="BA271" s="15" t="str">
        <f t="shared" si="145"/>
        <v/>
      </c>
      <c r="BB271" s="14" t="str">
        <f>IFERROR(VLOOKUP(BA271,INSTRUCTION!$I$1:$J$101,2),"")</f>
        <v/>
      </c>
      <c r="BC271" s="15" t="str">
        <f t="shared" si="133"/>
        <v/>
      </c>
      <c r="BD271" s="15" t="str">
        <f>IF(C271=0,"",TAB!I271)</f>
        <v/>
      </c>
      <c r="BE271" s="15" t="str">
        <f>IFERROR(VLOOKUP(BD271,INSTRUCTION!$D$2:$E$18,2,FALSE),"")</f>
        <v/>
      </c>
      <c r="BF271" s="15" t="str">
        <f t="shared" si="146"/>
        <v/>
      </c>
      <c r="BG271" s="15" t="str">
        <f>IFERROR(VLOOKUP($G271,TAB!$J:$BB,MATCH($BD271,TAB!$1:$1,0)-9,FALSE),"")</f>
        <v/>
      </c>
      <c r="BH271" s="15" t="str">
        <f>IF(BG271="AB",IFERROR(VLOOKUP($G271,TAB!$J:$BB,MATCH($BD271,TAB!$1:$1,0)-8,FALSE),""),"NA")</f>
        <v>NA</v>
      </c>
      <c r="BI271" s="15" t="str">
        <f>IFERROR(VLOOKUP($G271,TAB!$J:$BB,MATCH($BD271,TAB!$1:$1,0)-7,FALSE),"")</f>
        <v/>
      </c>
      <c r="BJ271" s="15" t="str">
        <f>IFERROR(VLOOKUP($G271,TAB!$J:$BB,MATCH($BD271,TAB!$1:$1,0)-6,FALSE),"")</f>
        <v/>
      </c>
      <c r="BK271" s="15" t="str">
        <f t="shared" si="147"/>
        <v/>
      </c>
      <c r="BL271" s="14" t="str">
        <f>IFERROR(VLOOKUP(BK271,INSTRUCTION!$I$1:$J$101,2),"")</f>
        <v/>
      </c>
      <c r="BM271" s="15" t="str">
        <f t="shared" si="134"/>
        <v/>
      </c>
      <c r="BN271" s="15" t="str">
        <f t="shared" si="148"/>
        <v/>
      </c>
      <c r="BO271" s="15" t="str">
        <f>IFERROR(SUMPRODUCT(LARGE((J271,S271,AC271,AM271,AW271,BG271),{1,2,3,4,5})),"")</f>
        <v/>
      </c>
      <c r="BP271" s="15" t="str">
        <f>IFERROR(SUMPRODUCT(LARGE((K271,U271,AE271,AO271,AY271,BI271),{1,2,3,4,5})),"")</f>
        <v/>
      </c>
      <c r="BQ271" s="15" t="str">
        <f>IF(BP271=0,"N.A.",IFERROR(SUMPRODUCT(LARGE((N271,W271,AG271,AQ271,BA271,BK271),{1,2,3,4,5})),""))</f>
        <v/>
      </c>
      <c r="BR271" s="15" t="str">
        <f t="shared" si="149"/>
        <v/>
      </c>
      <c r="BS271" s="15" t="str">
        <f t="shared" si="150"/>
        <v/>
      </c>
      <c r="BT271" s="15" t="str">
        <f t="shared" si="151"/>
        <v>N.A.</v>
      </c>
      <c r="BU271" s="15" t="str">
        <f t="shared" si="152"/>
        <v>N.A.</v>
      </c>
      <c r="BV271" s="15" t="str">
        <f t="shared" si="153"/>
        <v>N.A.</v>
      </c>
      <c r="BW271" s="34" t="str">
        <f t="shared" si="154"/>
        <v>N.A.</v>
      </c>
      <c r="BX271" s="15" t="str">
        <f t="shared" si="155"/>
        <v>N.A.</v>
      </c>
      <c r="BY271" s="15" t="str">
        <f t="shared" si="156"/>
        <v>N.A.</v>
      </c>
      <c r="BZ271" s="15" t="str">
        <f t="shared" si="159"/>
        <v>FAILED</v>
      </c>
      <c r="CA271" s="20" t="str">
        <f t="shared" si="157"/>
        <v/>
      </c>
      <c r="CB271" s="16">
        <f t="shared" si="158"/>
        <v>0</v>
      </c>
    </row>
    <row r="272" spans="1:80" x14ac:dyDescent="0.3">
      <c r="A272" s="49">
        <v>270</v>
      </c>
      <c r="B272" s="15">
        <f>TAB!A272</f>
        <v>0</v>
      </c>
      <c r="C272" s="15">
        <f>TAB!B272</f>
        <v>0</v>
      </c>
      <c r="D272" s="14" t="str">
        <f>IF(C272=0,"",TAB!C272)</f>
        <v/>
      </c>
      <c r="E272" s="14" t="str">
        <f>IF(C272=0,"",TAB!D272)</f>
        <v/>
      </c>
      <c r="F272" s="36" t="str">
        <f>IF(C272=0,"",TAB!E272)</f>
        <v/>
      </c>
      <c r="G272" s="14" t="str">
        <f>IF(C272=0,"",TAB!J272)</f>
        <v/>
      </c>
      <c r="H272" s="15" t="str">
        <f t="shared" si="135"/>
        <v/>
      </c>
      <c r="I272" s="15" t="str">
        <f t="shared" si="160"/>
        <v/>
      </c>
      <c r="J272" s="15" t="str">
        <f>IFERROR(VLOOKUP($G272,TAB!$J:$BB,2,FALSE),"")</f>
        <v/>
      </c>
      <c r="K272" s="15" t="str">
        <f>IF(J272="AB",IFERROR(VLOOKUP($G272,TAB!$J:$BB,3,FALSE),""),"NA")</f>
        <v>NA</v>
      </c>
      <c r="L272" s="15" t="str">
        <f>IFERROR(VLOOKUP($G272,TAB!$J:$BB,4,FALSE),"")</f>
        <v/>
      </c>
      <c r="M272" s="15" t="str">
        <f>IFERROR(VLOOKUP($G272,TAB!$J:$BB,5,FALSE),"")</f>
        <v/>
      </c>
      <c r="N272" s="15" t="str">
        <f t="shared" si="136"/>
        <v/>
      </c>
      <c r="O272" s="14" t="str">
        <f>IFERROR(VLOOKUP(N272,INSTRUCTION!$I$1:$J$101,2),"")</f>
        <v/>
      </c>
      <c r="P272" s="15" t="str">
        <f t="shared" si="129"/>
        <v/>
      </c>
      <c r="Q272" s="15" t="str">
        <f t="shared" si="137"/>
        <v/>
      </c>
      <c r="R272" s="15" t="str">
        <f t="shared" si="138"/>
        <v/>
      </c>
      <c r="S272" s="15" t="str">
        <f>IFERROR(VLOOKUP($G272,TAB!$J:$BB,6,FALSE),"")</f>
        <v/>
      </c>
      <c r="T272" s="15" t="str">
        <f>IF(S272="AB",IFERROR(VLOOKUP($G272,TAB!$J:$BB,7,FALSE),""),"NA")</f>
        <v>NA</v>
      </c>
      <c r="U272" s="15" t="str">
        <f>IFERROR(VLOOKUP($G272,TAB!$J:$BB,8,FALSE),"")</f>
        <v/>
      </c>
      <c r="V272" s="15" t="str">
        <f>IFERROR(VLOOKUP($G272,TAB!$J:$BB,9,FALSE),"")</f>
        <v/>
      </c>
      <c r="W272" s="15" t="str">
        <f t="shared" si="139"/>
        <v/>
      </c>
      <c r="X272" s="14" t="str">
        <f>IFERROR(VLOOKUP(W272,INSTRUCTION!$I$1:$J$101,2),"")</f>
        <v/>
      </c>
      <c r="Y272" s="15" t="str">
        <f t="shared" si="130"/>
        <v/>
      </c>
      <c r="Z272" s="14" t="str">
        <f>IF(C272=0,"",TAB!F272)</f>
        <v/>
      </c>
      <c r="AA272" s="15" t="str">
        <f>IFERROR(VLOOKUP(Z272,INSTRUCTION!$D$2:$E$18,2,FALSE),"")</f>
        <v/>
      </c>
      <c r="AB272" s="15" t="str">
        <f t="shared" si="140"/>
        <v/>
      </c>
      <c r="AC272" s="15" t="str">
        <f>IFERROR(VLOOKUP($G272,TAB!$J:$BB,MATCH($Z272,TAB!$1:$1,0)-9,FALSE),"")</f>
        <v/>
      </c>
      <c r="AD272" s="15" t="str">
        <f>IF(AC272="AB",IFERROR(VLOOKUP($G272,TAB!$J:$BB,MATCH($Z272,TAB!$1:$1,0)-8,FALSE),""),"NA")</f>
        <v>NA</v>
      </c>
      <c r="AE272" s="15" t="str">
        <f>IFERROR(VLOOKUP($G272,TAB!$J:$BB,MATCH($Z272,TAB!$1:$1,0)-7,FALSE),"")</f>
        <v/>
      </c>
      <c r="AF272" s="15" t="str">
        <f>IFERROR(VLOOKUP($G272,TAB!$J:$BB,MATCH($Z272,TAB!$1:$1,0)-6,FALSE),"")</f>
        <v/>
      </c>
      <c r="AG272" s="15" t="str">
        <f t="shared" si="141"/>
        <v/>
      </c>
      <c r="AH272" s="14" t="str">
        <f>IFERROR(VLOOKUP(AG272,INSTRUCTION!$I$1:$J$101,2),"")</f>
        <v/>
      </c>
      <c r="AI272" s="15" t="str">
        <f t="shared" si="131"/>
        <v/>
      </c>
      <c r="AJ272" s="15" t="str">
        <f>IF(C272=0,"",TAB!G272)</f>
        <v/>
      </c>
      <c r="AK272" s="15" t="str">
        <f>IFERROR(VLOOKUP(AJ272,INSTRUCTION!$D$2:$E$18,2,FALSE),"")</f>
        <v/>
      </c>
      <c r="AL272" s="15" t="str">
        <f t="shared" si="142"/>
        <v/>
      </c>
      <c r="AM272" s="15" t="str">
        <f>IFERROR(VLOOKUP($G272,TAB!$J:$BB,MATCH($AJ272,TAB!$1:$1,0)-9,FALSE),"")</f>
        <v/>
      </c>
      <c r="AN272" s="15" t="str">
        <f>IF(AM272="AB",IFERROR(VLOOKUP($G272,TAB!$J:$BB,MATCH($AJ272,TAB!$1:$1,0)-8,FALSE),""),"NA")</f>
        <v>NA</v>
      </c>
      <c r="AO272" s="15" t="str">
        <f>IFERROR(VLOOKUP($G272,TAB!$J:$BB,MATCH($AJ272,TAB!$1:$1,0)-7,FALSE),"")</f>
        <v/>
      </c>
      <c r="AP272" s="15" t="str">
        <f>IFERROR(VLOOKUP($G272,TAB!$J:$BB,MATCH($AJ272,TAB!$1:$1,0)-6,FALSE),"")</f>
        <v/>
      </c>
      <c r="AQ272" s="15" t="str">
        <f t="shared" si="143"/>
        <v/>
      </c>
      <c r="AR272" s="14" t="str">
        <f>IFERROR(VLOOKUP(AQ272,INSTRUCTION!$I$1:$J$101,2),"")</f>
        <v/>
      </c>
      <c r="AS272" s="15" t="str">
        <f t="shared" si="132"/>
        <v/>
      </c>
      <c r="AT272" s="15" t="str">
        <f>IF(C272=0,"",TAB!H272)</f>
        <v/>
      </c>
      <c r="AU272" s="15" t="str">
        <f>IFERROR(VLOOKUP(AT272,INSTRUCTION!$D$2:$E$18,2,FALSE),"")</f>
        <v/>
      </c>
      <c r="AV272" s="15" t="str">
        <f t="shared" si="144"/>
        <v/>
      </c>
      <c r="AW272" s="15" t="str">
        <f>IFERROR(VLOOKUP($G272,TAB!$J:$BB,MATCH($AT272,TAB!$1:$1,0)-9,FALSE),"")</f>
        <v/>
      </c>
      <c r="AX272" s="15" t="str">
        <f>IF(AW272="AB",IFERROR(VLOOKUP($G272,TAB!$J:$BB,MATCH($AT272,TAB!$1:$1,0)-8,FALSE),""),"NA")</f>
        <v>NA</v>
      </c>
      <c r="AY272" s="15" t="str">
        <f>IFERROR(VLOOKUP($G272,TAB!$J:$BB,MATCH($AT272,TAB!$1:$1,0)-7,FALSE),"")</f>
        <v/>
      </c>
      <c r="AZ272" s="15" t="str">
        <f>IFERROR(VLOOKUP($G272,TAB!$J:$BB,MATCH($AT272,TAB!$1:$1,0)-6,FALSE),"")</f>
        <v/>
      </c>
      <c r="BA272" s="15" t="str">
        <f t="shared" si="145"/>
        <v/>
      </c>
      <c r="BB272" s="14" t="str">
        <f>IFERROR(VLOOKUP(BA272,INSTRUCTION!$I$1:$J$101,2),"")</f>
        <v/>
      </c>
      <c r="BC272" s="15" t="str">
        <f t="shared" si="133"/>
        <v/>
      </c>
      <c r="BD272" s="15" t="str">
        <f>IF(C272=0,"",TAB!I272)</f>
        <v/>
      </c>
      <c r="BE272" s="15" t="str">
        <f>IFERROR(VLOOKUP(BD272,INSTRUCTION!$D$2:$E$18,2,FALSE),"")</f>
        <v/>
      </c>
      <c r="BF272" s="15" t="str">
        <f t="shared" si="146"/>
        <v/>
      </c>
      <c r="BG272" s="15" t="str">
        <f>IFERROR(VLOOKUP($G272,TAB!$J:$BB,MATCH($BD272,TAB!$1:$1,0)-9,FALSE),"")</f>
        <v/>
      </c>
      <c r="BH272" s="15" t="str">
        <f>IF(BG272="AB",IFERROR(VLOOKUP($G272,TAB!$J:$BB,MATCH($BD272,TAB!$1:$1,0)-8,FALSE),""),"NA")</f>
        <v>NA</v>
      </c>
      <c r="BI272" s="15" t="str">
        <f>IFERROR(VLOOKUP($G272,TAB!$J:$BB,MATCH($BD272,TAB!$1:$1,0)-7,FALSE),"")</f>
        <v/>
      </c>
      <c r="BJ272" s="15" t="str">
        <f>IFERROR(VLOOKUP($G272,TAB!$J:$BB,MATCH($BD272,TAB!$1:$1,0)-6,FALSE),"")</f>
        <v/>
      </c>
      <c r="BK272" s="15" t="str">
        <f t="shared" si="147"/>
        <v/>
      </c>
      <c r="BL272" s="14" t="str">
        <f>IFERROR(VLOOKUP(BK272,INSTRUCTION!$I$1:$J$101,2),"")</f>
        <v/>
      </c>
      <c r="BM272" s="15" t="str">
        <f t="shared" si="134"/>
        <v/>
      </c>
      <c r="BN272" s="15" t="str">
        <f t="shared" si="148"/>
        <v/>
      </c>
      <c r="BO272" s="15" t="str">
        <f>IFERROR(SUMPRODUCT(LARGE((J272,S272,AC272,AM272,AW272,BG272),{1,2,3,4,5})),"")</f>
        <v/>
      </c>
      <c r="BP272" s="15" t="str">
        <f>IFERROR(SUMPRODUCT(LARGE((K272,U272,AE272,AO272,AY272,BI272),{1,2,3,4,5})),"")</f>
        <v/>
      </c>
      <c r="BQ272" s="15" t="str">
        <f>IF(BP272=0,"N.A.",IFERROR(SUMPRODUCT(LARGE((N272,W272,AG272,AQ272,BA272,BK272),{1,2,3,4,5})),""))</f>
        <v/>
      </c>
      <c r="BR272" s="15" t="str">
        <f t="shared" si="149"/>
        <v/>
      </c>
      <c r="BS272" s="15" t="str">
        <f t="shared" si="150"/>
        <v/>
      </c>
      <c r="BT272" s="15" t="str">
        <f t="shared" si="151"/>
        <v>N.A.</v>
      </c>
      <c r="BU272" s="15" t="str">
        <f t="shared" si="152"/>
        <v>N.A.</v>
      </c>
      <c r="BV272" s="15" t="str">
        <f t="shared" si="153"/>
        <v>N.A.</v>
      </c>
      <c r="BW272" s="34" t="str">
        <f t="shared" si="154"/>
        <v>N.A.</v>
      </c>
      <c r="BX272" s="15" t="str">
        <f t="shared" si="155"/>
        <v>N.A.</v>
      </c>
      <c r="BY272" s="15" t="str">
        <f t="shared" si="156"/>
        <v>N.A.</v>
      </c>
      <c r="BZ272" s="15" t="str">
        <f t="shared" si="159"/>
        <v>FAILED</v>
      </c>
      <c r="CA272" s="20" t="str">
        <f t="shared" si="157"/>
        <v/>
      </c>
      <c r="CB272" s="16">
        <f t="shared" si="158"/>
        <v>0</v>
      </c>
    </row>
    <row r="273" spans="1:80" x14ac:dyDescent="0.3">
      <c r="A273" s="49">
        <v>271</v>
      </c>
      <c r="B273" s="15">
        <f>TAB!A273</f>
        <v>0</v>
      </c>
      <c r="C273" s="15">
        <f>TAB!B273</f>
        <v>0</v>
      </c>
      <c r="D273" s="14" t="str">
        <f>IF(C273=0,"",TAB!C273)</f>
        <v/>
      </c>
      <c r="E273" s="14" t="str">
        <f>IF(C273=0,"",TAB!D273)</f>
        <v/>
      </c>
      <c r="F273" s="36" t="str">
        <f>IF(C273=0,"",TAB!E273)</f>
        <v/>
      </c>
      <c r="G273" s="14" t="str">
        <f>IF(C273=0,"",TAB!J273)</f>
        <v/>
      </c>
      <c r="H273" s="15" t="str">
        <f t="shared" si="135"/>
        <v/>
      </c>
      <c r="I273" s="15" t="str">
        <f t="shared" si="160"/>
        <v/>
      </c>
      <c r="J273" s="15" t="str">
        <f>IFERROR(VLOOKUP($G273,TAB!$J:$BB,2,FALSE),"")</f>
        <v/>
      </c>
      <c r="K273" s="15" t="str">
        <f>IF(J273="AB",IFERROR(VLOOKUP($G273,TAB!$J:$BB,3,FALSE),""),"NA")</f>
        <v>NA</v>
      </c>
      <c r="L273" s="15" t="str">
        <f>IFERROR(VLOOKUP($G273,TAB!$J:$BB,4,FALSE),"")</f>
        <v/>
      </c>
      <c r="M273" s="15" t="str">
        <f>IFERROR(VLOOKUP($G273,TAB!$J:$BB,5,FALSE),"")</f>
        <v/>
      </c>
      <c r="N273" s="15" t="str">
        <f t="shared" si="136"/>
        <v/>
      </c>
      <c r="O273" s="14" t="str">
        <f>IFERROR(VLOOKUP(N273,INSTRUCTION!$I$1:$J$101,2),"")</f>
        <v/>
      </c>
      <c r="P273" s="15" t="str">
        <f t="shared" si="129"/>
        <v/>
      </c>
      <c r="Q273" s="15" t="str">
        <f t="shared" si="137"/>
        <v/>
      </c>
      <c r="R273" s="15" t="str">
        <f t="shared" si="138"/>
        <v/>
      </c>
      <c r="S273" s="15" t="str">
        <f>IFERROR(VLOOKUP($G273,TAB!$J:$BB,6,FALSE),"")</f>
        <v/>
      </c>
      <c r="T273" s="15" t="str">
        <f>IF(S273="AB",IFERROR(VLOOKUP($G273,TAB!$J:$BB,7,FALSE),""),"NA")</f>
        <v>NA</v>
      </c>
      <c r="U273" s="15" t="str">
        <f>IFERROR(VLOOKUP($G273,TAB!$J:$BB,8,FALSE),"")</f>
        <v/>
      </c>
      <c r="V273" s="15" t="str">
        <f>IFERROR(VLOOKUP($G273,TAB!$J:$BB,9,FALSE),"")</f>
        <v/>
      </c>
      <c r="W273" s="15" t="str">
        <f t="shared" si="139"/>
        <v/>
      </c>
      <c r="X273" s="14" t="str">
        <f>IFERROR(VLOOKUP(W273,INSTRUCTION!$I$1:$J$101,2),"")</f>
        <v/>
      </c>
      <c r="Y273" s="15" t="str">
        <f t="shared" si="130"/>
        <v/>
      </c>
      <c r="Z273" s="14" t="str">
        <f>IF(C273=0,"",TAB!F273)</f>
        <v/>
      </c>
      <c r="AA273" s="15" t="str">
        <f>IFERROR(VLOOKUP(Z273,INSTRUCTION!$D$2:$E$18,2,FALSE),"")</f>
        <v/>
      </c>
      <c r="AB273" s="15" t="str">
        <f t="shared" si="140"/>
        <v/>
      </c>
      <c r="AC273" s="15" t="str">
        <f>IFERROR(VLOOKUP($G273,TAB!$J:$BB,MATCH($Z273,TAB!$1:$1,0)-9,FALSE),"")</f>
        <v/>
      </c>
      <c r="AD273" s="15" t="str">
        <f>IF(AC273="AB",IFERROR(VLOOKUP($G273,TAB!$J:$BB,MATCH($Z273,TAB!$1:$1,0)-8,FALSE),""),"NA")</f>
        <v>NA</v>
      </c>
      <c r="AE273" s="15" t="str">
        <f>IFERROR(VLOOKUP($G273,TAB!$J:$BB,MATCH($Z273,TAB!$1:$1,0)-7,FALSE),"")</f>
        <v/>
      </c>
      <c r="AF273" s="15" t="str">
        <f>IFERROR(VLOOKUP($G273,TAB!$J:$BB,MATCH($Z273,TAB!$1:$1,0)-6,FALSE),"")</f>
        <v/>
      </c>
      <c r="AG273" s="15" t="str">
        <f t="shared" si="141"/>
        <v/>
      </c>
      <c r="AH273" s="14" t="str">
        <f>IFERROR(VLOOKUP(AG273,INSTRUCTION!$I$1:$J$101,2),"")</f>
        <v/>
      </c>
      <c r="AI273" s="15" t="str">
        <f t="shared" si="131"/>
        <v/>
      </c>
      <c r="AJ273" s="15" t="str">
        <f>IF(C273=0,"",TAB!G273)</f>
        <v/>
      </c>
      <c r="AK273" s="15" t="str">
        <f>IFERROR(VLOOKUP(AJ273,INSTRUCTION!$D$2:$E$18,2,FALSE),"")</f>
        <v/>
      </c>
      <c r="AL273" s="15" t="str">
        <f t="shared" si="142"/>
        <v/>
      </c>
      <c r="AM273" s="15" t="str">
        <f>IFERROR(VLOOKUP($G273,TAB!$J:$BB,MATCH($AJ273,TAB!$1:$1,0)-9,FALSE),"")</f>
        <v/>
      </c>
      <c r="AN273" s="15" t="str">
        <f>IF(AM273="AB",IFERROR(VLOOKUP($G273,TAB!$J:$BB,MATCH($AJ273,TAB!$1:$1,0)-8,FALSE),""),"NA")</f>
        <v>NA</v>
      </c>
      <c r="AO273" s="15" t="str">
        <f>IFERROR(VLOOKUP($G273,TAB!$J:$BB,MATCH($AJ273,TAB!$1:$1,0)-7,FALSE),"")</f>
        <v/>
      </c>
      <c r="AP273" s="15" t="str">
        <f>IFERROR(VLOOKUP($G273,TAB!$J:$BB,MATCH($AJ273,TAB!$1:$1,0)-6,FALSE),"")</f>
        <v/>
      </c>
      <c r="AQ273" s="15" t="str">
        <f t="shared" si="143"/>
        <v/>
      </c>
      <c r="AR273" s="14" t="str">
        <f>IFERROR(VLOOKUP(AQ273,INSTRUCTION!$I$1:$J$101,2),"")</f>
        <v/>
      </c>
      <c r="AS273" s="15" t="str">
        <f t="shared" si="132"/>
        <v/>
      </c>
      <c r="AT273" s="15" t="str">
        <f>IF(C273=0,"",TAB!H273)</f>
        <v/>
      </c>
      <c r="AU273" s="15" t="str">
        <f>IFERROR(VLOOKUP(AT273,INSTRUCTION!$D$2:$E$18,2,FALSE),"")</f>
        <v/>
      </c>
      <c r="AV273" s="15" t="str">
        <f t="shared" si="144"/>
        <v/>
      </c>
      <c r="AW273" s="15" t="str">
        <f>IFERROR(VLOOKUP($G273,TAB!$J:$BB,MATCH($AT273,TAB!$1:$1,0)-9,FALSE),"")</f>
        <v/>
      </c>
      <c r="AX273" s="15" t="str">
        <f>IF(AW273="AB",IFERROR(VLOOKUP($G273,TAB!$J:$BB,MATCH($AT273,TAB!$1:$1,0)-8,FALSE),""),"NA")</f>
        <v>NA</v>
      </c>
      <c r="AY273" s="15" t="str">
        <f>IFERROR(VLOOKUP($G273,TAB!$J:$BB,MATCH($AT273,TAB!$1:$1,0)-7,FALSE),"")</f>
        <v/>
      </c>
      <c r="AZ273" s="15" t="str">
        <f>IFERROR(VLOOKUP($G273,TAB!$J:$BB,MATCH($AT273,TAB!$1:$1,0)-6,FALSE),"")</f>
        <v/>
      </c>
      <c r="BA273" s="15" t="str">
        <f t="shared" si="145"/>
        <v/>
      </c>
      <c r="BB273" s="14" t="str">
        <f>IFERROR(VLOOKUP(BA273,INSTRUCTION!$I$1:$J$101,2),"")</f>
        <v/>
      </c>
      <c r="BC273" s="15" t="str">
        <f t="shared" si="133"/>
        <v/>
      </c>
      <c r="BD273" s="15" t="str">
        <f>IF(C273=0,"",TAB!I273)</f>
        <v/>
      </c>
      <c r="BE273" s="15" t="str">
        <f>IFERROR(VLOOKUP(BD273,INSTRUCTION!$D$2:$E$18,2,FALSE),"")</f>
        <v/>
      </c>
      <c r="BF273" s="15" t="str">
        <f t="shared" si="146"/>
        <v/>
      </c>
      <c r="BG273" s="15" t="str">
        <f>IFERROR(VLOOKUP($G273,TAB!$J:$BB,MATCH($BD273,TAB!$1:$1,0)-9,FALSE),"")</f>
        <v/>
      </c>
      <c r="BH273" s="15" t="str">
        <f>IF(BG273="AB",IFERROR(VLOOKUP($G273,TAB!$J:$BB,MATCH($BD273,TAB!$1:$1,0)-8,FALSE),""),"NA")</f>
        <v>NA</v>
      </c>
      <c r="BI273" s="15" t="str">
        <f>IFERROR(VLOOKUP($G273,TAB!$J:$BB,MATCH($BD273,TAB!$1:$1,0)-7,FALSE),"")</f>
        <v/>
      </c>
      <c r="BJ273" s="15" t="str">
        <f>IFERROR(VLOOKUP($G273,TAB!$J:$BB,MATCH($BD273,TAB!$1:$1,0)-6,FALSE),"")</f>
        <v/>
      </c>
      <c r="BK273" s="15" t="str">
        <f t="shared" si="147"/>
        <v/>
      </c>
      <c r="BL273" s="14" t="str">
        <f>IFERROR(VLOOKUP(BK273,INSTRUCTION!$I$1:$J$101,2),"")</f>
        <v/>
      </c>
      <c r="BM273" s="15" t="str">
        <f t="shared" si="134"/>
        <v/>
      </c>
      <c r="BN273" s="15" t="str">
        <f t="shared" si="148"/>
        <v/>
      </c>
      <c r="BO273" s="15" t="str">
        <f>IFERROR(SUMPRODUCT(LARGE((J273,S273,AC273,AM273,AW273,BG273),{1,2,3,4,5})),"")</f>
        <v/>
      </c>
      <c r="BP273" s="15" t="str">
        <f>IFERROR(SUMPRODUCT(LARGE((K273,U273,AE273,AO273,AY273,BI273),{1,2,3,4,5})),"")</f>
        <v/>
      </c>
      <c r="BQ273" s="15" t="str">
        <f>IF(BP273=0,"N.A.",IFERROR(SUMPRODUCT(LARGE((N273,W273,AG273,AQ273,BA273,BK273),{1,2,3,4,5})),""))</f>
        <v/>
      </c>
      <c r="BR273" s="15" t="str">
        <f t="shared" si="149"/>
        <v/>
      </c>
      <c r="BS273" s="15" t="str">
        <f t="shared" si="150"/>
        <v/>
      </c>
      <c r="BT273" s="15" t="str">
        <f t="shared" si="151"/>
        <v>N.A.</v>
      </c>
      <c r="BU273" s="15" t="str">
        <f t="shared" si="152"/>
        <v>N.A.</v>
      </c>
      <c r="BV273" s="15" t="str">
        <f t="shared" si="153"/>
        <v>N.A.</v>
      </c>
      <c r="BW273" s="34" t="str">
        <f t="shared" si="154"/>
        <v>N.A.</v>
      </c>
      <c r="BX273" s="15" t="str">
        <f t="shared" si="155"/>
        <v>N.A.</v>
      </c>
      <c r="BY273" s="15" t="str">
        <f t="shared" si="156"/>
        <v>N.A.</v>
      </c>
      <c r="BZ273" s="15" t="str">
        <f t="shared" si="159"/>
        <v>FAILED</v>
      </c>
      <c r="CA273" s="20" t="str">
        <f t="shared" si="157"/>
        <v/>
      </c>
      <c r="CB273" s="16">
        <f t="shared" si="158"/>
        <v>0</v>
      </c>
    </row>
    <row r="274" spans="1:80" x14ac:dyDescent="0.3">
      <c r="A274" s="49">
        <v>272</v>
      </c>
      <c r="B274" s="15">
        <f>TAB!A274</f>
        <v>0</v>
      </c>
      <c r="C274" s="15">
        <f>TAB!B274</f>
        <v>0</v>
      </c>
      <c r="D274" s="14" t="str">
        <f>IF(C274=0,"",TAB!C274)</f>
        <v/>
      </c>
      <c r="E274" s="14" t="str">
        <f>IF(C274=0,"",TAB!D274)</f>
        <v/>
      </c>
      <c r="F274" s="36" t="str">
        <f>IF(C274=0,"",TAB!E274)</f>
        <v/>
      </c>
      <c r="G274" s="14" t="str">
        <f>IF(C274=0,"",TAB!J274)</f>
        <v/>
      </c>
      <c r="H274" s="15" t="str">
        <f t="shared" si="135"/>
        <v/>
      </c>
      <c r="I274" s="15" t="str">
        <f t="shared" si="160"/>
        <v/>
      </c>
      <c r="J274" s="15" t="str">
        <f>IFERROR(VLOOKUP($G274,TAB!$J:$BB,2,FALSE),"")</f>
        <v/>
      </c>
      <c r="K274" s="15" t="str">
        <f>IF(J274="AB",IFERROR(VLOOKUP($G274,TAB!$J:$BB,3,FALSE),""),"NA")</f>
        <v>NA</v>
      </c>
      <c r="L274" s="15" t="str">
        <f>IFERROR(VLOOKUP($G274,TAB!$J:$BB,4,FALSE),"")</f>
        <v/>
      </c>
      <c r="M274" s="15" t="str">
        <f>IFERROR(VLOOKUP($G274,TAB!$J:$BB,5,FALSE),"")</f>
        <v/>
      </c>
      <c r="N274" s="15" t="str">
        <f t="shared" si="136"/>
        <v/>
      </c>
      <c r="O274" s="14" t="str">
        <f>IFERROR(VLOOKUP(N274,INSTRUCTION!$I$1:$J$101,2),"")</f>
        <v/>
      </c>
      <c r="P274" s="15" t="str">
        <f t="shared" si="129"/>
        <v/>
      </c>
      <c r="Q274" s="15" t="str">
        <f t="shared" si="137"/>
        <v/>
      </c>
      <c r="R274" s="15" t="str">
        <f t="shared" si="138"/>
        <v/>
      </c>
      <c r="S274" s="15" t="str">
        <f>IFERROR(VLOOKUP($G274,TAB!$J:$BB,6,FALSE),"")</f>
        <v/>
      </c>
      <c r="T274" s="15" t="str">
        <f>IF(S274="AB",IFERROR(VLOOKUP($G274,TAB!$J:$BB,7,FALSE),""),"NA")</f>
        <v>NA</v>
      </c>
      <c r="U274" s="15" t="str">
        <f>IFERROR(VLOOKUP($G274,TAB!$J:$BB,8,FALSE),"")</f>
        <v/>
      </c>
      <c r="V274" s="15" t="str">
        <f>IFERROR(VLOOKUP($G274,TAB!$J:$BB,9,FALSE),"")</f>
        <v/>
      </c>
      <c r="W274" s="15" t="str">
        <f t="shared" si="139"/>
        <v/>
      </c>
      <c r="X274" s="14" t="str">
        <f>IFERROR(VLOOKUP(W274,INSTRUCTION!$I$1:$J$101,2),"")</f>
        <v/>
      </c>
      <c r="Y274" s="15" t="str">
        <f t="shared" si="130"/>
        <v/>
      </c>
      <c r="Z274" s="14" t="str">
        <f>IF(C274=0,"",TAB!F274)</f>
        <v/>
      </c>
      <c r="AA274" s="15" t="str">
        <f>IFERROR(VLOOKUP(Z274,INSTRUCTION!$D$2:$E$18,2,FALSE),"")</f>
        <v/>
      </c>
      <c r="AB274" s="15" t="str">
        <f t="shared" si="140"/>
        <v/>
      </c>
      <c r="AC274" s="15" t="str">
        <f>IFERROR(VLOOKUP($G274,TAB!$J:$BB,MATCH($Z274,TAB!$1:$1,0)-9,FALSE),"")</f>
        <v/>
      </c>
      <c r="AD274" s="15" t="str">
        <f>IF(AC274="AB",IFERROR(VLOOKUP($G274,TAB!$J:$BB,MATCH($Z274,TAB!$1:$1,0)-8,FALSE),""),"NA")</f>
        <v>NA</v>
      </c>
      <c r="AE274" s="15" t="str">
        <f>IFERROR(VLOOKUP($G274,TAB!$J:$BB,MATCH($Z274,TAB!$1:$1,0)-7,FALSE),"")</f>
        <v/>
      </c>
      <c r="AF274" s="15" t="str">
        <f>IFERROR(VLOOKUP($G274,TAB!$J:$BB,MATCH($Z274,TAB!$1:$1,0)-6,FALSE),"")</f>
        <v/>
      </c>
      <c r="AG274" s="15" t="str">
        <f t="shared" si="141"/>
        <v/>
      </c>
      <c r="AH274" s="14" t="str">
        <f>IFERROR(VLOOKUP(AG274,INSTRUCTION!$I$1:$J$101,2),"")</f>
        <v/>
      </c>
      <c r="AI274" s="15" t="str">
        <f t="shared" si="131"/>
        <v/>
      </c>
      <c r="AJ274" s="15" t="str">
        <f>IF(C274=0,"",TAB!G274)</f>
        <v/>
      </c>
      <c r="AK274" s="15" t="str">
        <f>IFERROR(VLOOKUP(AJ274,INSTRUCTION!$D$2:$E$18,2,FALSE),"")</f>
        <v/>
      </c>
      <c r="AL274" s="15" t="str">
        <f t="shared" si="142"/>
        <v/>
      </c>
      <c r="AM274" s="15" t="str">
        <f>IFERROR(VLOOKUP($G274,TAB!$J:$BB,MATCH($AJ274,TAB!$1:$1,0)-9,FALSE),"")</f>
        <v/>
      </c>
      <c r="AN274" s="15" t="str">
        <f>IF(AM274="AB",IFERROR(VLOOKUP($G274,TAB!$J:$BB,MATCH($AJ274,TAB!$1:$1,0)-8,FALSE),""),"NA")</f>
        <v>NA</v>
      </c>
      <c r="AO274" s="15" t="str">
        <f>IFERROR(VLOOKUP($G274,TAB!$J:$BB,MATCH($AJ274,TAB!$1:$1,0)-7,FALSE),"")</f>
        <v/>
      </c>
      <c r="AP274" s="15" t="str">
        <f>IFERROR(VLOOKUP($G274,TAB!$J:$BB,MATCH($AJ274,TAB!$1:$1,0)-6,FALSE),"")</f>
        <v/>
      </c>
      <c r="AQ274" s="15" t="str">
        <f t="shared" si="143"/>
        <v/>
      </c>
      <c r="AR274" s="14" t="str">
        <f>IFERROR(VLOOKUP(AQ274,INSTRUCTION!$I$1:$J$101,2),"")</f>
        <v/>
      </c>
      <c r="AS274" s="15" t="str">
        <f t="shared" si="132"/>
        <v/>
      </c>
      <c r="AT274" s="15" t="str">
        <f>IF(C274=0,"",TAB!H274)</f>
        <v/>
      </c>
      <c r="AU274" s="15" t="str">
        <f>IFERROR(VLOOKUP(AT274,INSTRUCTION!$D$2:$E$18,2,FALSE),"")</f>
        <v/>
      </c>
      <c r="AV274" s="15" t="str">
        <f t="shared" si="144"/>
        <v/>
      </c>
      <c r="AW274" s="15" t="str">
        <f>IFERROR(VLOOKUP($G274,TAB!$J:$BB,MATCH($AT274,TAB!$1:$1,0)-9,FALSE),"")</f>
        <v/>
      </c>
      <c r="AX274" s="15" t="str">
        <f>IF(AW274="AB",IFERROR(VLOOKUP($G274,TAB!$J:$BB,MATCH($AT274,TAB!$1:$1,0)-8,FALSE),""),"NA")</f>
        <v>NA</v>
      </c>
      <c r="AY274" s="15" t="str">
        <f>IFERROR(VLOOKUP($G274,TAB!$J:$BB,MATCH($AT274,TAB!$1:$1,0)-7,FALSE),"")</f>
        <v/>
      </c>
      <c r="AZ274" s="15" t="str">
        <f>IFERROR(VLOOKUP($G274,TAB!$J:$BB,MATCH($AT274,TAB!$1:$1,0)-6,FALSE),"")</f>
        <v/>
      </c>
      <c r="BA274" s="15" t="str">
        <f t="shared" si="145"/>
        <v/>
      </c>
      <c r="BB274" s="14" t="str">
        <f>IFERROR(VLOOKUP(BA274,INSTRUCTION!$I$1:$J$101,2),"")</f>
        <v/>
      </c>
      <c r="BC274" s="15" t="str">
        <f t="shared" si="133"/>
        <v/>
      </c>
      <c r="BD274" s="15" t="str">
        <f>IF(C274=0,"",TAB!I274)</f>
        <v/>
      </c>
      <c r="BE274" s="15" t="str">
        <f>IFERROR(VLOOKUP(BD274,INSTRUCTION!$D$2:$E$18,2,FALSE),"")</f>
        <v/>
      </c>
      <c r="BF274" s="15" t="str">
        <f t="shared" si="146"/>
        <v/>
      </c>
      <c r="BG274" s="15" t="str">
        <f>IFERROR(VLOOKUP($G274,TAB!$J:$BB,MATCH($BD274,TAB!$1:$1,0)-9,FALSE),"")</f>
        <v/>
      </c>
      <c r="BH274" s="15" t="str">
        <f>IF(BG274="AB",IFERROR(VLOOKUP($G274,TAB!$J:$BB,MATCH($BD274,TAB!$1:$1,0)-8,FALSE),""),"NA")</f>
        <v>NA</v>
      </c>
      <c r="BI274" s="15" t="str">
        <f>IFERROR(VLOOKUP($G274,TAB!$J:$BB,MATCH($BD274,TAB!$1:$1,0)-7,FALSE),"")</f>
        <v/>
      </c>
      <c r="BJ274" s="15" t="str">
        <f>IFERROR(VLOOKUP($G274,TAB!$J:$BB,MATCH($BD274,TAB!$1:$1,0)-6,FALSE),"")</f>
        <v/>
      </c>
      <c r="BK274" s="15" t="str">
        <f t="shared" si="147"/>
        <v/>
      </c>
      <c r="BL274" s="14" t="str">
        <f>IFERROR(VLOOKUP(BK274,INSTRUCTION!$I$1:$J$101,2),"")</f>
        <v/>
      </c>
      <c r="BM274" s="15" t="str">
        <f t="shared" si="134"/>
        <v/>
      </c>
      <c r="BN274" s="15" t="str">
        <f t="shared" si="148"/>
        <v/>
      </c>
      <c r="BO274" s="15" t="str">
        <f>IFERROR(SUMPRODUCT(LARGE((J274,S274,AC274,AM274,AW274,BG274),{1,2,3,4,5})),"")</f>
        <v/>
      </c>
      <c r="BP274" s="15" t="str">
        <f>IFERROR(SUMPRODUCT(LARGE((K274,U274,AE274,AO274,AY274,BI274),{1,2,3,4,5})),"")</f>
        <v/>
      </c>
      <c r="BQ274" s="15" t="str">
        <f>IF(BP274=0,"N.A.",IFERROR(SUMPRODUCT(LARGE((N274,W274,AG274,AQ274,BA274,BK274),{1,2,3,4,5})),""))</f>
        <v/>
      </c>
      <c r="BR274" s="15" t="str">
        <f t="shared" si="149"/>
        <v/>
      </c>
      <c r="BS274" s="15" t="str">
        <f t="shared" si="150"/>
        <v/>
      </c>
      <c r="BT274" s="15" t="str">
        <f t="shared" si="151"/>
        <v>N.A.</v>
      </c>
      <c r="BU274" s="15" t="str">
        <f t="shared" si="152"/>
        <v>N.A.</v>
      </c>
      <c r="BV274" s="15" t="str">
        <f t="shared" si="153"/>
        <v>N.A.</v>
      </c>
      <c r="BW274" s="34" t="str">
        <f t="shared" si="154"/>
        <v>N.A.</v>
      </c>
      <c r="BX274" s="15" t="str">
        <f t="shared" si="155"/>
        <v>N.A.</v>
      </c>
      <c r="BY274" s="15" t="str">
        <f t="shared" si="156"/>
        <v>N.A.</v>
      </c>
      <c r="BZ274" s="15" t="str">
        <f t="shared" si="159"/>
        <v>FAILED</v>
      </c>
      <c r="CA274" s="20" t="str">
        <f t="shared" si="157"/>
        <v/>
      </c>
      <c r="CB274" s="16">
        <f t="shared" si="158"/>
        <v>0</v>
      </c>
    </row>
    <row r="275" spans="1:80" x14ac:dyDescent="0.3">
      <c r="A275" s="49">
        <v>273</v>
      </c>
      <c r="B275" s="15">
        <f>TAB!A275</f>
        <v>0</v>
      </c>
      <c r="C275" s="15">
        <f>TAB!B275</f>
        <v>0</v>
      </c>
      <c r="D275" s="14" t="str">
        <f>IF(C275=0,"",TAB!C275)</f>
        <v/>
      </c>
      <c r="E275" s="14" t="str">
        <f>IF(C275=0,"",TAB!D275)</f>
        <v/>
      </c>
      <c r="F275" s="36" t="str">
        <f>IF(C275=0,"",TAB!E275)</f>
        <v/>
      </c>
      <c r="G275" s="14" t="str">
        <f>IF(C275=0,"",TAB!J275)</f>
        <v/>
      </c>
      <c r="H275" s="15" t="str">
        <f t="shared" si="135"/>
        <v/>
      </c>
      <c r="I275" s="15" t="str">
        <f t="shared" si="160"/>
        <v/>
      </c>
      <c r="J275" s="15" t="str">
        <f>IFERROR(VLOOKUP($G275,TAB!$J:$BB,2,FALSE),"")</f>
        <v/>
      </c>
      <c r="K275" s="15" t="str">
        <f>IF(J275="AB",IFERROR(VLOOKUP($G275,TAB!$J:$BB,3,FALSE),""),"NA")</f>
        <v>NA</v>
      </c>
      <c r="L275" s="15" t="str">
        <f>IFERROR(VLOOKUP($G275,TAB!$J:$BB,4,FALSE),"")</f>
        <v/>
      </c>
      <c r="M275" s="15" t="str">
        <f>IFERROR(VLOOKUP($G275,TAB!$J:$BB,5,FALSE),"")</f>
        <v/>
      </c>
      <c r="N275" s="15" t="str">
        <f t="shared" si="136"/>
        <v/>
      </c>
      <c r="O275" s="14" t="str">
        <f>IFERROR(VLOOKUP(N275,INSTRUCTION!$I$1:$J$101,2),"")</f>
        <v/>
      </c>
      <c r="P275" s="15" t="str">
        <f t="shared" si="129"/>
        <v/>
      </c>
      <c r="Q275" s="15" t="str">
        <f t="shared" si="137"/>
        <v/>
      </c>
      <c r="R275" s="15" t="str">
        <f t="shared" si="138"/>
        <v/>
      </c>
      <c r="S275" s="15" t="str">
        <f>IFERROR(VLOOKUP($G275,TAB!$J:$BB,6,FALSE),"")</f>
        <v/>
      </c>
      <c r="T275" s="15" t="str">
        <f>IF(S275="AB",IFERROR(VLOOKUP($G275,TAB!$J:$BB,7,FALSE),""),"NA")</f>
        <v>NA</v>
      </c>
      <c r="U275" s="15" t="str">
        <f>IFERROR(VLOOKUP($G275,TAB!$J:$BB,8,FALSE),"")</f>
        <v/>
      </c>
      <c r="V275" s="15" t="str">
        <f>IFERROR(VLOOKUP($G275,TAB!$J:$BB,9,FALSE),"")</f>
        <v/>
      </c>
      <c r="W275" s="15" t="str">
        <f t="shared" si="139"/>
        <v/>
      </c>
      <c r="X275" s="14" t="str">
        <f>IFERROR(VLOOKUP(W275,INSTRUCTION!$I$1:$J$101,2),"")</f>
        <v/>
      </c>
      <c r="Y275" s="15" t="str">
        <f t="shared" si="130"/>
        <v/>
      </c>
      <c r="Z275" s="14" t="str">
        <f>IF(C275=0,"",TAB!F275)</f>
        <v/>
      </c>
      <c r="AA275" s="15" t="str">
        <f>IFERROR(VLOOKUP(Z275,INSTRUCTION!$D$2:$E$18,2,FALSE),"")</f>
        <v/>
      </c>
      <c r="AB275" s="15" t="str">
        <f t="shared" si="140"/>
        <v/>
      </c>
      <c r="AC275" s="15" t="str">
        <f>IFERROR(VLOOKUP($G275,TAB!$J:$BB,MATCH($Z275,TAB!$1:$1,0)-9,FALSE),"")</f>
        <v/>
      </c>
      <c r="AD275" s="15" t="str">
        <f>IF(AC275="AB",IFERROR(VLOOKUP($G275,TAB!$J:$BB,MATCH($Z275,TAB!$1:$1,0)-8,FALSE),""),"NA")</f>
        <v>NA</v>
      </c>
      <c r="AE275" s="15" t="str">
        <f>IFERROR(VLOOKUP($G275,TAB!$J:$BB,MATCH($Z275,TAB!$1:$1,0)-7,FALSE),"")</f>
        <v/>
      </c>
      <c r="AF275" s="15" t="str">
        <f>IFERROR(VLOOKUP($G275,TAB!$J:$BB,MATCH($Z275,TAB!$1:$1,0)-6,FALSE),"")</f>
        <v/>
      </c>
      <c r="AG275" s="15" t="str">
        <f t="shared" si="141"/>
        <v/>
      </c>
      <c r="AH275" s="14" t="str">
        <f>IFERROR(VLOOKUP(AG275,INSTRUCTION!$I$1:$J$101,2),"")</f>
        <v/>
      </c>
      <c r="AI275" s="15" t="str">
        <f t="shared" si="131"/>
        <v/>
      </c>
      <c r="AJ275" s="15" t="str">
        <f>IF(C275=0,"",TAB!G275)</f>
        <v/>
      </c>
      <c r="AK275" s="15" t="str">
        <f>IFERROR(VLOOKUP(AJ275,INSTRUCTION!$D$2:$E$18,2,FALSE),"")</f>
        <v/>
      </c>
      <c r="AL275" s="15" t="str">
        <f t="shared" si="142"/>
        <v/>
      </c>
      <c r="AM275" s="15" t="str">
        <f>IFERROR(VLOOKUP($G275,TAB!$J:$BB,MATCH($AJ275,TAB!$1:$1,0)-9,FALSE),"")</f>
        <v/>
      </c>
      <c r="AN275" s="15" t="str">
        <f>IF(AM275="AB",IFERROR(VLOOKUP($G275,TAB!$J:$BB,MATCH($AJ275,TAB!$1:$1,0)-8,FALSE),""),"NA")</f>
        <v>NA</v>
      </c>
      <c r="AO275" s="15" t="str">
        <f>IFERROR(VLOOKUP($G275,TAB!$J:$BB,MATCH($AJ275,TAB!$1:$1,0)-7,FALSE),"")</f>
        <v/>
      </c>
      <c r="AP275" s="15" t="str">
        <f>IFERROR(VLOOKUP($G275,TAB!$J:$BB,MATCH($AJ275,TAB!$1:$1,0)-6,FALSE),"")</f>
        <v/>
      </c>
      <c r="AQ275" s="15" t="str">
        <f t="shared" si="143"/>
        <v/>
      </c>
      <c r="AR275" s="14" t="str">
        <f>IFERROR(VLOOKUP(AQ275,INSTRUCTION!$I$1:$J$101,2),"")</f>
        <v/>
      </c>
      <c r="AS275" s="15" t="str">
        <f t="shared" si="132"/>
        <v/>
      </c>
      <c r="AT275" s="15" t="str">
        <f>IF(C275=0,"",TAB!H275)</f>
        <v/>
      </c>
      <c r="AU275" s="15" t="str">
        <f>IFERROR(VLOOKUP(AT275,INSTRUCTION!$D$2:$E$18,2,FALSE),"")</f>
        <v/>
      </c>
      <c r="AV275" s="15" t="str">
        <f t="shared" si="144"/>
        <v/>
      </c>
      <c r="AW275" s="15" t="str">
        <f>IFERROR(VLOOKUP($G275,TAB!$J:$BB,MATCH($AT275,TAB!$1:$1,0)-9,FALSE),"")</f>
        <v/>
      </c>
      <c r="AX275" s="15" t="str">
        <f>IF(AW275="AB",IFERROR(VLOOKUP($G275,TAB!$J:$BB,MATCH($AT275,TAB!$1:$1,0)-8,FALSE),""),"NA")</f>
        <v>NA</v>
      </c>
      <c r="AY275" s="15" t="str">
        <f>IFERROR(VLOOKUP($G275,TAB!$J:$BB,MATCH($AT275,TAB!$1:$1,0)-7,FALSE),"")</f>
        <v/>
      </c>
      <c r="AZ275" s="15" t="str">
        <f>IFERROR(VLOOKUP($G275,TAB!$J:$BB,MATCH($AT275,TAB!$1:$1,0)-6,FALSE),"")</f>
        <v/>
      </c>
      <c r="BA275" s="15" t="str">
        <f t="shared" si="145"/>
        <v/>
      </c>
      <c r="BB275" s="14" t="str">
        <f>IFERROR(VLOOKUP(BA275,INSTRUCTION!$I$1:$J$101,2),"")</f>
        <v/>
      </c>
      <c r="BC275" s="15" t="str">
        <f t="shared" si="133"/>
        <v/>
      </c>
      <c r="BD275" s="15" t="str">
        <f>IF(C275=0,"",TAB!I275)</f>
        <v/>
      </c>
      <c r="BE275" s="15" t="str">
        <f>IFERROR(VLOOKUP(BD275,INSTRUCTION!$D$2:$E$18,2,FALSE),"")</f>
        <v/>
      </c>
      <c r="BF275" s="15" t="str">
        <f t="shared" si="146"/>
        <v/>
      </c>
      <c r="BG275" s="15" t="str">
        <f>IFERROR(VLOOKUP($G275,TAB!$J:$BB,MATCH($BD275,TAB!$1:$1,0)-9,FALSE),"")</f>
        <v/>
      </c>
      <c r="BH275" s="15" t="str">
        <f>IF(BG275="AB",IFERROR(VLOOKUP($G275,TAB!$J:$BB,MATCH($BD275,TAB!$1:$1,0)-8,FALSE),""),"NA")</f>
        <v>NA</v>
      </c>
      <c r="BI275" s="15" t="str">
        <f>IFERROR(VLOOKUP($G275,TAB!$J:$BB,MATCH($BD275,TAB!$1:$1,0)-7,FALSE),"")</f>
        <v/>
      </c>
      <c r="BJ275" s="15" t="str">
        <f>IFERROR(VLOOKUP($G275,TAB!$J:$BB,MATCH($BD275,TAB!$1:$1,0)-6,FALSE),"")</f>
        <v/>
      </c>
      <c r="BK275" s="15" t="str">
        <f t="shared" si="147"/>
        <v/>
      </c>
      <c r="BL275" s="14" t="str">
        <f>IFERROR(VLOOKUP(BK275,INSTRUCTION!$I$1:$J$101,2),"")</f>
        <v/>
      </c>
      <c r="BM275" s="15" t="str">
        <f t="shared" si="134"/>
        <v/>
      </c>
      <c r="BN275" s="15" t="str">
        <f t="shared" si="148"/>
        <v/>
      </c>
      <c r="BO275" s="15" t="str">
        <f>IFERROR(SUMPRODUCT(LARGE((J275,S275,AC275,AM275,AW275,BG275),{1,2,3,4,5})),"")</f>
        <v/>
      </c>
      <c r="BP275" s="15" t="str">
        <f>IFERROR(SUMPRODUCT(LARGE((K275,U275,AE275,AO275,AY275,BI275),{1,2,3,4,5})),"")</f>
        <v/>
      </c>
      <c r="BQ275" s="15" t="str">
        <f>IF(BP275=0,"N.A.",IFERROR(SUMPRODUCT(LARGE((N275,W275,AG275,AQ275,BA275,BK275),{1,2,3,4,5})),""))</f>
        <v/>
      </c>
      <c r="BR275" s="15" t="str">
        <f t="shared" si="149"/>
        <v/>
      </c>
      <c r="BS275" s="15" t="str">
        <f t="shared" si="150"/>
        <v/>
      </c>
      <c r="BT275" s="15" t="str">
        <f t="shared" si="151"/>
        <v>N.A.</v>
      </c>
      <c r="BU275" s="15" t="str">
        <f t="shared" si="152"/>
        <v>N.A.</v>
      </c>
      <c r="BV275" s="15" t="str">
        <f t="shared" si="153"/>
        <v>N.A.</v>
      </c>
      <c r="BW275" s="34" t="str">
        <f t="shared" si="154"/>
        <v>N.A.</v>
      </c>
      <c r="BX275" s="15" t="str">
        <f t="shared" si="155"/>
        <v>N.A.</v>
      </c>
      <c r="BY275" s="15" t="str">
        <f t="shared" si="156"/>
        <v>N.A.</v>
      </c>
      <c r="BZ275" s="15" t="str">
        <f t="shared" si="159"/>
        <v>FAILED</v>
      </c>
      <c r="CA275" s="20" t="str">
        <f t="shared" si="157"/>
        <v/>
      </c>
      <c r="CB275" s="16">
        <f t="shared" si="158"/>
        <v>0</v>
      </c>
    </row>
    <row r="276" spans="1:80" x14ac:dyDescent="0.3">
      <c r="A276" s="49">
        <v>274</v>
      </c>
      <c r="B276" s="15">
        <f>TAB!A276</f>
        <v>0</v>
      </c>
      <c r="C276" s="15">
        <f>TAB!B276</f>
        <v>0</v>
      </c>
      <c r="D276" s="14" t="str">
        <f>IF(C276=0,"",TAB!C276)</f>
        <v/>
      </c>
      <c r="E276" s="14" t="str">
        <f>IF(C276=0,"",TAB!D276)</f>
        <v/>
      </c>
      <c r="F276" s="36" t="str">
        <f>IF(C276=0,"",TAB!E276)</f>
        <v/>
      </c>
      <c r="G276" s="14" t="str">
        <f>IF(C276=0,"",TAB!J276)</f>
        <v/>
      </c>
      <c r="H276" s="15" t="str">
        <f t="shared" si="135"/>
        <v/>
      </c>
      <c r="I276" s="15" t="str">
        <f t="shared" si="160"/>
        <v/>
      </c>
      <c r="J276" s="15" t="str">
        <f>IFERROR(VLOOKUP($G276,TAB!$J:$BB,2,FALSE),"")</f>
        <v/>
      </c>
      <c r="K276" s="15" t="str">
        <f>IF(J276="AB",IFERROR(VLOOKUP($G276,TAB!$J:$BB,3,FALSE),""),"NA")</f>
        <v>NA</v>
      </c>
      <c r="L276" s="15" t="str">
        <f>IFERROR(VLOOKUP($G276,TAB!$J:$BB,4,FALSE),"")</f>
        <v/>
      </c>
      <c r="M276" s="15" t="str">
        <f>IFERROR(VLOOKUP($G276,TAB!$J:$BB,5,FALSE),"")</f>
        <v/>
      </c>
      <c r="N276" s="15" t="str">
        <f t="shared" si="136"/>
        <v/>
      </c>
      <c r="O276" s="14" t="str">
        <f>IFERROR(VLOOKUP(N276,INSTRUCTION!$I$1:$J$101,2),"")</f>
        <v/>
      </c>
      <c r="P276" s="15" t="str">
        <f t="shared" si="129"/>
        <v/>
      </c>
      <c r="Q276" s="15" t="str">
        <f t="shared" si="137"/>
        <v/>
      </c>
      <c r="R276" s="15" t="str">
        <f t="shared" si="138"/>
        <v/>
      </c>
      <c r="S276" s="15" t="str">
        <f>IFERROR(VLOOKUP($G276,TAB!$J:$BB,6,FALSE),"")</f>
        <v/>
      </c>
      <c r="T276" s="15" t="str">
        <f>IF(S276="AB",IFERROR(VLOOKUP($G276,TAB!$J:$BB,7,FALSE),""),"NA")</f>
        <v>NA</v>
      </c>
      <c r="U276" s="15" t="str">
        <f>IFERROR(VLOOKUP($G276,TAB!$J:$BB,8,FALSE),"")</f>
        <v/>
      </c>
      <c r="V276" s="15" t="str">
        <f>IFERROR(VLOOKUP($G276,TAB!$J:$BB,9,FALSE),"")</f>
        <v/>
      </c>
      <c r="W276" s="15" t="str">
        <f t="shared" si="139"/>
        <v/>
      </c>
      <c r="X276" s="14" t="str">
        <f>IFERROR(VLOOKUP(W276,INSTRUCTION!$I$1:$J$101,2),"")</f>
        <v/>
      </c>
      <c r="Y276" s="15" t="str">
        <f t="shared" si="130"/>
        <v/>
      </c>
      <c r="Z276" s="14" t="str">
        <f>IF(C276=0,"",TAB!F276)</f>
        <v/>
      </c>
      <c r="AA276" s="15" t="str">
        <f>IFERROR(VLOOKUP(Z276,INSTRUCTION!$D$2:$E$18,2,FALSE),"")</f>
        <v/>
      </c>
      <c r="AB276" s="15" t="str">
        <f t="shared" si="140"/>
        <v/>
      </c>
      <c r="AC276" s="15" t="str">
        <f>IFERROR(VLOOKUP($G276,TAB!$J:$BB,MATCH($Z276,TAB!$1:$1,0)-9,FALSE),"")</f>
        <v/>
      </c>
      <c r="AD276" s="15" t="str">
        <f>IF(AC276="AB",IFERROR(VLOOKUP($G276,TAB!$J:$BB,MATCH($Z276,TAB!$1:$1,0)-8,FALSE),""),"NA")</f>
        <v>NA</v>
      </c>
      <c r="AE276" s="15" t="str">
        <f>IFERROR(VLOOKUP($G276,TAB!$J:$BB,MATCH($Z276,TAB!$1:$1,0)-7,FALSE),"")</f>
        <v/>
      </c>
      <c r="AF276" s="15" t="str">
        <f>IFERROR(VLOOKUP($G276,TAB!$J:$BB,MATCH($Z276,TAB!$1:$1,0)-6,FALSE),"")</f>
        <v/>
      </c>
      <c r="AG276" s="15" t="str">
        <f t="shared" si="141"/>
        <v/>
      </c>
      <c r="AH276" s="14" t="str">
        <f>IFERROR(VLOOKUP(AG276,INSTRUCTION!$I$1:$J$101,2),"")</f>
        <v/>
      </c>
      <c r="AI276" s="15" t="str">
        <f t="shared" si="131"/>
        <v/>
      </c>
      <c r="AJ276" s="15" t="str">
        <f>IF(C276=0,"",TAB!G276)</f>
        <v/>
      </c>
      <c r="AK276" s="15" t="str">
        <f>IFERROR(VLOOKUP(AJ276,INSTRUCTION!$D$2:$E$18,2,FALSE),"")</f>
        <v/>
      </c>
      <c r="AL276" s="15" t="str">
        <f t="shared" si="142"/>
        <v/>
      </c>
      <c r="AM276" s="15" t="str">
        <f>IFERROR(VLOOKUP($G276,TAB!$J:$BB,MATCH($AJ276,TAB!$1:$1,0)-9,FALSE),"")</f>
        <v/>
      </c>
      <c r="AN276" s="15" t="str">
        <f>IF(AM276="AB",IFERROR(VLOOKUP($G276,TAB!$J:$BB,MATCH($AJ276,TAB!$1:$1,0)-8,FALSE),""),"NA")</f>
        <v>NA</v>
      </c>
      <c r="AO276" s="15" t="str">
        <f>IFERROR(VLOOKUP($G276,TAB!$J:$BB,MATCH($AJ276,TAB!$1:$1,0)-7,FALSE),"")</f>
        <v/>
      </c>
      <c r="AP276" s="15" t="str">
        <f>IFERROR(VLOOKUP($G276,TAB!$J:$BB,MATCH($AJ276,TAB!$1:$1,0)-6,FALSE),"")</f>
        <v/>
      </c>
      <c r="AQ276" s="15" t="str">
        <f t="shared" si="143"/>
        <v/>
      </c>
      <c r="AR276" s="14" t="str">
        <f>IFERROR(VLOOKUP(AQ276,INSTRUCTION!$I$1:$J$101,2),"")</f>
        <v/>
      </c>
      <c r="AS276" s="15" t="str">
        <f t="shared" si="132"/>
        <v/>
      </c>
      <c r="AT276" s="15" t="str">
        <f>IF(C276=0,"",TAB!H276)</f>
        <v/>
      </c>
      <c r="AU276" s="15" t="str">
        <f>IFERROR(VLOOKUP(AT276,INSTRUCTION!$D$2:$E$18,2,FALSE),"")</f>
        <v/>
      </c>
      <c r="AV276" s="15" t="str">
        <f t="shared" si="144"/>
        <v/>
      </c>
      <c r="AW276" s="15" t="str">
        <f>IFERROR(VLOOKUP($G276,TAB!$J:$BB,MATCH($AT276,TAB!$1:$1,0)-9,FALSE),"")</f>
        <v/>
      </c>
      <c r="AX276" s="15" t="str">
        <f>IF(AW276="AB",IFERROR(VLOOKUP($G276,TAB!$J:$BB,MATCH($AT276,TAB!$1:$1,0)-8,FALSE),""),"NA")</f>
        <v>NA</v>
      </c>
      <c r="AY276" s="15" t="str">
        <f>IFERROR(VLOOKUP($G276,TAB!$J:$BB,MATCH($AT276,TAB!$1:$1,0)-7,FALSE),"")</f>
        <v/>
      </c>
      <c r="AZ276" s="15" t="str">
        <f>IFERROR(VLOOKUP($G276,TAB!$J:$BB,MATCH($AT276,TAB!$1:$1,0)-6,FALSE),"")</f>
        <v/>
      </c>
      <c r="BA276" s="15" t="str">
        <f t="shared" si="145"/>
        <v/>
      </c>
      <c r="BB276" s="14" t="str">
        <f>IFERROR(VLOOKUP(BA276,INSTRUCTION!$I$1:$J$101,2),"")</f>
        <v/>
      </c>
      <c r="BC276" s="15" t="str">
        <f t="shared" si="133"/>
        <v/>
      </c>
      <c r="BD276" s="15" t="str">
        <f>IF(C276=0,"",TAB!I276)</f>
        <v/>
      </c>
      <c r="BE276" s="15" t="str">
        <f>IFERROR(VLOOKUP(BD276,INSTRUCTION!$D$2:$E$18,2,FALSE),"")</f>
        <v/>
      </c>
      <c r="BF276" s="15" t="str">
        <f t="shared" si="146"/>
        <v/>
      </c>
      <c r="BG276" s="15" t="str">
        <f>IFERROR(VLOOKUP($G276,TAB!$J:$BB,MATCH($BD276,TAB!$1:$1,0)-9,FALSE),"")</f>
        <v/>
      </c>
      <c r="BH276" s="15" t="str">
        <f>IF(BG276="AB",IFERROR(VLOOKUP($G276,TAB!$J:$BB,MATCH($BD276,TAB!$1:$1,0)-8,FALSE),""),"NA")</f>
        <v>NA</v>
      </c>
      <c r="BI276" s="15" t="str">
        <f>IFERROR(VLOOKUP($G276,TAB!$J:$BB,MATCH($BD276,TAB!$1:$1,0)-7,FALSE),"")</f>
        <v/>
      </c>
      <c r="BJ276" s="15" t="str">
        <f>IFERROR(VLOOKUP($G276,TAB!$J:$BB,MATCH($BD276,TAB!$1:$1,0)-6,FALSE),"")</f>
        <v/>
      </c>
      <c r="BK276" s="15" t="str">
        <f t="shared" si="147"/>
        <v/>
      </c>
      <c r="BL276" s="14" t="str">
        <f>IFERROR(VLOOKUP(BK276,INSTRUCTION!$I$1:$J$101,2),"")</f>
        <v/>
      </c>
      <c r="BM276" s="15" t="str">
        <f t="shared" si="134"/>
        <v/>
      </c>
      <c r="BN276" s="15" t="str">
        <f t="shared" si="148"/>
        <v/>
      </c>
      <c r="BO276" s="15" t="str">
        <f>IFERROR(SUMPRODUCT(LARGE((J276,S276,AC276,AM276,AW276,BG276),{1,2,3,4,5})),"")</f>
        <v/>
      </c>
      <c r="BP276" s="15" t="str">
        <f>IFERROR(SUMPRODUCT(LARGE((K276,U276,AE276,AO276,AY276,BI276),{1,2,3,4,5})),"")</f>
        <v/>
      </c>
      <c r="BQ276" s="15" t="str">
        <f>IF(BP276=0,"N.A.",IFERROR(SUMPRODUCT(LARGE((N276,W276,AG276,AQ276,BA276,BK276),{1,2,3,4,5})),""))</f>
        <v/>
      </c>
      <c r="BR276" s="15" t="str">
        <f t="shared" si="149"/>
        <v/>
      </c>
      <c r="BS276" s="15" t="str">
        <f t="shared" si="150"/>
        <v/>
      </c>
      <c r="BT276" s="15" t="str">
        <f t="shared" si="151"/>
        <v>N.A.</v>
      </c>
      <c r="BU276" s="15" t="str">
        <f t="shared" si="152"/>
        <v>N.A.</v>
      </c>
      <c r="BV276" s="15" t="str">
        <f t="shared" si="153"/>
        <v>N.A.</v>
      </c>
      <c r="BW276" s="34" t="str">
        <f t="shared" si="154"/>
        <v>N.A.</v>
      </c>
      <c r="BX276" s="15" t="str">
        <f t="shared" si="155"/>
        <v>N.A.</v>
      </c>
      <c r="BY276" s="15" t="str">
        <f t="shared" si="156"/>
        <v>N.A.</v>
      </c>
      <c r="BZ276" s="15" t="str">
        <f t="shared" si="159"/>
        <v>FAILED</v>
      </c>
      <c r="CA276" s="20" t="str">
        <f t="shared" si="157"/>
        <v/>
      </c>
      <c r="CB276" s="16">
        <f t="shared" si="158"/>
        <v>0</v>
      </c>
    </row>
    <row r="277" spans="1:80" x14ac:dyDescent="0.3">
      <c r="A277" s="49">
        <v>275</v>
      </c>
      <c r="B277" s="15">
        <f>TAB!A277</f>
        <v>0</v>
      </c>
      <c r="C277" s="15">
        <f>TAB!B277</f>
        <v>0</v>
      </c>
      <c r="D277" s="14" t="str">
        <f>IF(C277=0,"",TAB!C277)</f>
        <v/>
      </c>
      <c r="E277" s="14" t="str">
        <f>IF(C277=0,"",TAB!D277)</f>
        <v/>
      </c>
      <c r="F277" s="36" t="str">
        <f>IF(C277=0,"",TAB!E277)</f>
        <v/>
      </c>
      <c r="G277" s="14" t="str">
        <f>IF(C277=0,"",TAB!J277)</f>
        <v/>
      </c>
      <c r="H277" s="15" t="str">
        <f t="shared" si="135"/>
        <v/>
      </c>
      <c r="I277" s="15" t="str">
        <f t="shared" si="160"/>
        <v/>
      </c>
      <c r="J277" s="15" t="str">
        <f>IFERROR(VLOOKUP($G277,TAB!$J:$BB,2,FALSE),"")</f>
        <v/>
      </c>
      <c r="K277" s="15" t="str">
        <f>IF(J277="AB",IFERROR(VLOOKUP($G277,TAB!$J:$BB,3,FALSE),""),"NA")</f>
        <v>NA</v>
      </c>
      <c r="L277" s="15" t="str">
        <f>IFERROR(VLOOKUP($G277,TAB!$J:$BB,4,FALSE),"")</f>
        <v/>
      </c>
      <c r="M277" s="15" t="str">
        <f>IFERROR(VLOOKUP($G277,TAB!$J:$BB,5,FALSE),"")</f>
        <v/>
      </c>
      <c r="N277" s="15" t="str">
        <f t="shared" si="136"/>
        <v/>
      </c>
      <c r="O277" s="14" t="str">
        <f>IFERROR(VLOOKUP(N277,INSTRUCTION!$I$1:$J$101,2),"")</f>
        <v/>
      </c>
      <c r="P277" s="15" t="str">
        <f t="shared" si="129"/>
        <v/>
      </c>
      <c r="Q277" s="15" t="str">
        <f t="shared" si="137"/>
        <v/>
      </c>
      <c r="R277" s="15" t="str">
        <f t="shared" si="138"/>
        <v/>
      </c>
      <c r="S277" s="15" t="str">
        <f>IFERROR(VLOOKUP($G277,TAB!$J:$BB,6,FALSE),"")</f>
        <v/>
      </c>
      <c r="T277" s="15" t="str">
        <f>IF(S277="AB",IFERROR(VLOOKUP($G277,TAB!$J:$BB,7,FALSE),""),"NA")</f>
        <v>NA</v>
      </c>
      <c r="U277" s="15" t="str">
        <f>IFERROR(VLOOKUP($G277,TAB!$J:$BB,8,FALSE),"")</f>
        <v/>
      </c>
      <c r="V277" s="15" t="str">
        <f>IFERROR(VLOOKUP($G277,TAB!$J:$BB,9,FALSE),"")</f>
        <v/>
      </c>
      <c r="W277" s="15" t="str">
        <f t="shared" si="139"/>
        <v/>
      </c>
      <c r="X277" s="14" t="str">
        <f>IFERROR(VLOOKUP(W277,INSTRUCTION!$I$1:$J$101,2),"")</f>
        <v/>
      </c>
      <c r="Y277" s="15" t="str">
        <f t="shared" si="130"/>
        <v/>
      </c>
      <c r="Z277" s="14" t="str">
        <f>IF(C277=0,"",TAB!F277)</f>
        <v/>
      </c>
      <c r="AA277" s="15" t="str">
        <f>IFERROR(VLOOKUP(Z277,INSTRUCTION!$D$2:$E$18,2,FALSE),"")</f>
        <v/>
      </c>
      <c r="AB277" s="15" t="str">
        <f t="shared" si="140"/>
        <v/>
      </c>
      <c r="AC277" s="15" t="str">
        <f>IFERROR(VLOOKUP($G277,TAB!$J:$BB,MATCH($Z277,TAB!$1:$1,0)-9,FALSE),"")</f>
        <v/>
      </c>
      <c r="AD277" s="15" t="str">
        <f>IF(AC277="AB",IFERROR(VLOOKUP($G277,TAB!$J:$BB,MATCH($Z277,TAB!$1:$1,0)-8,FALSE),""),"NA")</f>
        <v>NA</v>
      </c>
      <c r="AE277" s="15" t="str">
        <f>IFERROR(VLOOKUP($G277,TAB!$J:$BB,MATCH($Z277,TAB!$1:$1,0)-7,FALSE),"")</f>
        <v/>
      </c>
      <c r="AF277" s="15" t="str">
        <f>IFERROR(VLOOKUP($G277,TAB!$J:$BB,MATCH($Z277,TAB!$1:$1,0)-6,FALSE),"")</f>
        <v/>
      </c>
      <c r="AG277" s="15" t="str">
        <f t="shared" si="141"/>
        <v/>
      </c>
      <c r="AH277" s="14" t="str">
        <f>IFERROR(VLOOKUP(AG277,INSTRUCTION!$I$1:$J$101,2),"")</f>
        <v/>
      </c>
      <c r="AI277" s="15" t="str">
        <f t="shared" si="131"/>
        <v/>
      </c>
      <c r="AJ277" s="15" t="str">
        <f>IF(C277=0,"",TAB!G277)</f>
        <v/>
      </c>
      <c r="AK277" s="15" t="str">
        <f>IFERROR(VLOOKUP(AJ277,INSTRUCTION!$D$2:$E$18,2,FALSE),"")</f>
        <v/>
      </c>
      <c r="AL277" s="15" t="str">
        <f t="shared" si="142"/>
        <v/>
      </c>
      <c r="AM277" s="15" t="str">
        <f>IFERROR(VLOOKUP($G277,TAB!$J:$BB,MATCH($AJ277,TAB!$1:$1,0)-9,FALSE),"")</f>
        <v/>
      </c>
      <c r="AN277" s="15" t="str">
        <f>IF(AM277="AB",IFERROR(VLOOKUP($G277,TAB!$J:$BB,MATCH($AJ277,TAB!$1:$1,0)-8,FALSE),""),"NA")</f>
        <v>NA</v>
      </c>
      <c r="AO277" s="15" t="str">
        <f>IFERROR(VLOOKUP($G277,TAB!$J:$BB,MATCH($AJ277,TAB!$1:$1,0)-7,FALSE),"")</f>
        <v/>
      </c>
      <c r="AP277" s="15" t="str">
        <f>IFERROR(VLOOKUP($G277,TAB!$J:$BB,MATCH($AJ277,TAB!$1:$1,0)-6,FALSE),"")</f>
        <v/>
      </c>
      <c r="AQ277" s="15" t="str">
        <f t="shared" si="143"/>
        <v/>
      </c>
      <c r="AR277" s="14" t="str">
        <f>IFERROR(VLOOKUP(AQ277,INSTRUCTION!$I$1:$J$101,2),"")</f>
        <v/>
      </c>
      <c r="AS277" s="15" t="str">
        <f t="shared" si="132"/>
        <v/>
      </c>
      <c r="AT277" s="15" t="str">
        <f>IF(C277=0,"",TAB!H277)</f>
        <v/>
      </c>
      <c r="AU277" s="15" t="str">
        <f>IFERROR(VLOOKUP(AT277,INSTRUCTION!$D$2:$E$18,2,FALSE),"")</f>
        <v/>
      </c>
      <c r="AV277" s="15" t="str">
        <f t="shared" si="144"/>
        <v/>
      </c>
      <c r="AW277" s="15" t="str">
        <f>IFERROR(VLOOKUP($G277,TAB!$J:$BB,MATCH($AT277,TAB!$1:$1,0)-9,FALSE),"")</f>
        <v/>
      </c>
      <c r="AX277" s="15" t="str">
        <f>IF(AW277="AB",IFERROR(VLOOKUP($G277,TAB!$J:$BB,MATCH($AT277,TAB!$1:$1,0)-8,FALSE),""),"NA")</f>
        <v>NA</v>
      </c>
      <c r="AY277" s="15" t="str">
        <f>IFERROR(VLOOKUP($G277,TAB!$J:$BB,MATCH($AT277,TAB!$1:$1,0)-7,FALSE),"")</f>
        <v/>
      </c>
      <c r="AZ277" s="15" t="str">
        <f>IFERROR(VLOOKUP($G277,TAB!$J:$BB,MATCH($AT277,TAB!$1:$1,0)-6,FALSE),"")</f>
        <v/>
      </c>
      <c r="BA277" s="15" t="str">
        <f t="shared" si="145"/>
        <v/>
      </c>
      <c r="BB277" s="14" t="str">
        <f>IFERROR(VLOOKUP(BA277,INSTRUCTION!$I$1:$J$101,2),"")</f>
        <v/>
      </c>
      <c r="BC277" s="15" t="str">
        <f t="shared" si="133"/>
        <v/>
      </c>
      <c r="BD277" s="15" t="str">
        <f>IF(C277=0,"",TAB!I277)</f>
        <v/>
      </c>
      <c r="BE277" s="15" t="str">
        <f>IFERROR(VLOOKUP(BD277,INSTRUCTION!$D$2:$E$18,2,FALSE),"")</f>
        <v/>
      </c>
      <c r="BF277" s="15" t="str">
        <f t="shared" si="146"/>
        <v/>
      </c>
      <c r="BG277" s="15" t="str">
        <f>IFERROR(VLOOKUP($G277,TAB!$J:$BB,MATCH($BD277,TAB!$1:$1,0)-9,FALSE),"")</f>
        <v/>
      </c>
      <c r="BH277" s="15" t="str">
        <f>IF(BG277="AB",IFERROR(VLOOKUP($G277,TAB!$J:$BB,MATCH($BD277,TAB!$1:$1,0)-8,FALSE),""),"NA")</f>
        <v>NA</v>
      </c>
      <c r="BI277" s="15" t="str">
        <f>IFERROR(VLOOKUP($G277,TAB!$J:$BB,MATCH($BD277,TAB!$1:$1,0)-7,FALSE),"")</f>
        <v/>
      </c>
      <c r="BJ277" s="15" t="str">
        <f>IFERROR(VLOOKUP($G277,TAB!$J:$BB,MATCH($BD277,TAB!$1:$1,0)-6,FALSE),"")</f>
        <v/>
      </c>
      <c r="BK277" s="15" t="str">
        <f t="shared" si="147"/>
        <v/>
      </c>
      <c r="BL277" s="14" t="str">
        <f>IFERROR(VLOOKUP(BK277,INSTRUCTION!$I$1:$J$101,2),"")</f>
        <v/>
      </c>
      <c r="BM277" s="15" t="str">
        <f t="shared" si="134"/>
        <v/>
      </c>
      <c r="BN277" s="15" t="str">
        <f t="shared" si="148"/>
        <v/>
      </c>
      <c r="BO277" s="15" t="str">
        <f>IFERROR(SUMPRODUCT(LARGE((J277,S277,AC277,AM277,AW277,BG277),{1,2,3,4,5})),"")</f>
        <v/>
      </c>
      <c r="BP277" s="15" t="str">
        <f>IFERROR(SUMPRODUCT(LARGE((K277,U277,AE277,AO277,AY277,BI277),{1,2,3,4,5})),"")</f>
        <v/>
      </c>
      <c r="BQ277" s="15" t="str">
        <f>IF(BP277=0,"N.A.",IFERROR(SUMPRODUCT(LARGE((N277,W277,AG277,AQ277,BA277,BK277),{1,2,3,4,5})),""))</f>
        <v/>
      </c>
      <c r="BR277" s="15" t="str">
        <f t="shared" si="149"/>
        <v/>
      </c>
      <c r="BS277" s="15" t="str">
        <f t="shared" si="150"/>
        <v/>
      </c>
      <c r="BT277" s="15" t="str">
        <f t="shared" si="151"/>
        <v>N.A.</v>
      </c>
      <c r="BU277" s="15" t="str">
        <f t="shared" si="152"/>
        <v>N.A.</v>
      </c>
      <c r="BV277" s="15" t="str">
        <f t="shared" si="153"/>
        <v>N.A.</v>
      </c>
      <c r="BW277" s="34" t="str">
        <f t="shared" si="154"/>
        <v>N.A.</v>
      </c>
      <c r="BX277" s="15" t="str">
        <f t="shared" si="155"/>
        <v>N.A.</v>
      </c>
      <c r="BY277" s="15" t="str">
        <f t="shared" si="156"/>
        <v>N.A.</v>
      </c>
      <c r="BZ277" s="15" t="str">
        <f t="shared" si="159"/>
        <v>FAILED</v>
      </c>
      <c r="CA277" s="20" t="str">
        <f t="shared" si="157"/>
        <v/>
      </c>
      <c r="CB277" s="16">
        <f t="shared" si="158"/>
        <v>0</v>
      </c>
    </row>
    <row r="278" spans="1:80" x14ac:dyDescent="0.3">
      <c r="M278" s="15"/>
    </row>
  </sheetData>
  <autoFilter ref="A2:CB277" xr:uid="{00000000-0001-0000-0200-000000000000}"/>
  <mergeCells count="6">
    <mergeCell ref="BD1:BM1"/>
    <mergeCell ref="H1:P1"/>
    <mergeCell ref="Q1:Y1"/>
    <mergeCell ref="Z1:AI1"/>
    <mergeCell ref="AJ1:AS1"/>
    <mergeCell ref="AT1:BC1"/>
  </mergeCells>
  <conditionalFormatting sqref="CA1:CA1048576">
    <cfRule type="cellIs" dxfId="7" priority="1" operator="equal">
      <formula>"FAILED"</formula>
    </cfRule>
  </conditionalFormatting>
  <pageMargins left="0.7" right="0.7" top="0.75" bottom="0.75" header="0.3" footer="0.3"/>
  <pageSetup paperSize="9" orientation="portrait" verticalDpi="300" r:id="rId1"/>
  <ignoredErrors>
    <ignoredError sqref="N4:N27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37"/>
  <sheetViews>
    <sheetView view="pageBreakPreview" zoomScaleSheetLayoutView="100" workbookViewId="0">
      <selection activeCell="E22" sqref="E22:G23"/>
    </sheetView>
  </sheetViews>
  <sheetFormatPr defaultRowHeight="14.4" x14ac:dyDescent="0.3"/>
  <cols>
    <col min="1" max="1" width="9.6640625" customWidth="1"/>
    <col min="2" max="4" width="7.6640625" customWidth="1"/>
    <col min="5" max="5" width="7.109375" customWidth="1"/>
    <col min="6" max="6" width="6" customWidth="1"/>
    <col min="7" max="7" width="4.88671875" customWidth="1"/>
    <col min="8" max="10" width="8.33203125" customWidth="1"/>
    <col min="11" max="11" width="4.6640625" hidden="1" customWidth="1"/>
    <col min="12" max="12" width="5.33203125" hidden="1" customWidth="1"/>
    <col min="13" max="13" width="11" customWidth="1"/>
  </cols>
  <sheetData>
    <row r="1" spans="1:13" ht="40.950000000000003" customHeight="1" x14ac:dyDescent="0.3">
      <c r="A1" s="123" t="s">
        <v>196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2.2" customHeight="1" x14ac:dyDescent="0.3">
      <c r="A2" s="124" t="s">
        <v>62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x14ac:dyDescent="0.3">
      <c r="A3" s="2"/>
      <c r="E3" s="125"/>
      <c r="F3" s="125"/>
      <c r="G3" s="125"/>
      <c r="H3" s="125"/>
      <c r="I3" s="21"/>
    </row>
    <row r="4" spans="1:13" x14ac:dyDescent="0.3">
      <c r="A4" s="126" t="s">
        <v>65</v>
      </c>
      <c r="B4" s="126"/>
      <c r="E4" s="125"/>
      <c r="F4" s="125"/>
      <c r="G4" s="125"/>
      <c r="H4" s="125"/>
      <c r="I4" s="21"/>
    </row>
    <row r="5" spans="1:13" ht="15.6" x14ac:dyDescent="0.3">
      <c r="A5" s="127" t="s">
        <v>66</v>
      </c>
      <c r="B5" s="127"/>
      <c r="E5" s="125"/>
      <c r="F5" s="125"/>
      <c r="G5" s="125"/>
      <c r="H5" s="125"/>
      <c r="I5" s="21"/>
    </row>
    <row r="6" spans="1:13" ht="15.6" x14ac:dyDescent="0.3">
      <c r="A6" s="128">
        <v>123456</v>
      </c>
      <c r="B6" s="128"/>
      <c r="E6" s="125"/>
      <c r="F6" s="125"/>
      <c r="G6" s="125"/>
      <c r="H6" s="125"/>
      <c r="I6" s="21"/>
    </row>
    <row r="7" spans="1:13" ht="27.6" customHeight="1" x14ac:dyDescent="0.3">
      <c r="A7" s="129" t="str">
        <f>VLOOKUP(B8,'XI-MARKS-DB'!A3:BS277,5)</f>
        <v>SET-III</v>
      </c>
      <c r="B7" s="129"/>
      <c r="E7" s="125"/>
      <c r="F7" s="125"/>
      <c r="G7" s="125"/>
      <c r="H7" s="125"/>
      <c r="I7" s="21"/>
    </row>
    <row r="8" spans="1:13" ht="27.6" customHeight="1" x14ac:dyDescent="0.3">
      <c r="A8" s="12" t="s">
        <v>91</v>
      </c>
      <c r="B8" s="11">
        <v>5</v>
      </c>
      <c r="E8" s="125"/>
      <c r="F8" s="125"/>
      <c r="G8" s="125"/>
      <c r="H8" s="125"/>
      <c r="I8" s="21"/>
    </row>
    <row r="9" spans="1:13" ht="21.6" customHeight="1" x14ac:dyDescent="0.3">
      <c r="A9" s="28" t="s">
        <v>39</v>
      </c>
    </row>
    <row r="10" spans="1:13" ht="21.6" customHeight="1" x14ac:dyDescent="0.3">
      <c r="A10" s="117" t="str">
        <f>VLOOKUP(B8,'XI-MARKS-DB'!A3:BS277,4)</f>
        <v>MANIRA KHATUN</v>
      </c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3" ht="21.6" customHeight="1" x14ac:dyDescent="0.3">
      <c r="A11" s="27" t="s">
        <v>92</v>
      </c>
      <c r="B11" s="25">
        <f>VLOOKUP(B8,'XI-MARKS-DB'!A3:BS277,3)</f>
        <v>5</v>
      </c>
      <c r="C11" s="26" t="s">
        <v>205</v>
      </c>
      <c r="D11" s="24" t="str">
        <f>VLOOKUP(B8,'XI-MARKS-DB'!A3:BS277,2)</f>
        <v>A</v>
      </c>
      <c r="E11" s="118" t="s">
        <v>38</v>
      </c>
      <c r="F11" s="118"/>
      <c r="G11" s="119">
        <f>VLOOKUP(B8,'XI-MARKS-DB'!A3:BS277,6)</f>
        <v>5</v>
      </c>
      <c r="H11" s="119"/>
      <c r="I11" s="119"/>
      <c r="J11" s="23"/>
      <c r="K11" s="22"/>
      <c r="L11" s="22"/>
      <c r="M11" s="22"/>
    </row>
    <row r="12" spans="1:13" ht="21.6" customHeight="1" x14ac:dyDescent="0.3">
      <c r="A12" s="120" t="s">
        <v>37</v>
      </c>
      <c r="B12" s="120"/>
      <c r="C12" s="120"/>
      <c r="D12" s="121">
        <f>VLOOKUP(B8,'XI-MARKS-DB'!A3:BS277,7)</f>
        <v>4240000005</v>
      </c>
      <c r="E12" s="121"/>
      <c r="F12" s="121"/>
      <c r="G12" s="122" t="s">
        <v>249</v>
      </c>
      <c r="H12" s="122"/>
      <c r="I12" s="122"/>
      <c r="J12" s="122"/>
      <c r="K12" s="122"/>
      <c r="L12" s="122"/>
      <c r="M12" s="122"/>
    </row>
    <row r="13" spans="1:13" x14ac:dyDescent="0.3">
      <c r="A13" s="31" t="s">
        <v>6</v>
      </c>
      <c r="B13" s="113" t="s">
        <v>7</v>
      </c>
      <c r="C13" s="114"/>
      <c r="D13" s="115"/>
      <c r="E13" s="116" t="s">
        <v>8</v>
      </c>
      <c r="F13" s="116"/>
      <c r="G13" s="116"/>
      <c r="H13" s="116" t="s">
        <v>250</v>
      </c>
      <c r="I13" s="116"/>
      <c r="J13" s="116"/>
      <c r="K13" s="116" t="s">
        <v>9</v>
      </c>
      <c r="L13" s="116"/>
      <c r="M13" s="31" t="s">
        <v>248</v>
      </c>
    </row>
    <row r="14" spans="1:13" x14ac:dyDescent="0.3">
      <c r="A14" s="112" t="s">
        <v>14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</row>
    <row r="15" spans="1:13" ht="21" customHeight="1" x14ac:dyDescent="0.3">
      <c r="A15" s="100" t="str">
        <f>INSTRUCTION!D2</f>
        <v>BNGA</v>
      </c>
      <c r="B15" s="103">
        <v>40</v>
      </c>
      <c r="C15" s="104"/>
      <c r="D15" s="105"/>
      <c r="E15" s="103">
        <f>B15*0.3</f>
        <v>12</v>
      </c>
      <c r="F15" s="104"/>
      <c r="G15" s="105"/>
      <c r="H15" s="94">
        <f>VLOOKUP(B8,'XI-MARKS-DB'!A3:BS277,10)</f>
        <v>37</v>
      </c>
      <c r="I15" s="95"/>
      <c r="J15" s="96"/>
      <c r="K15" s="100" t="str">
        <f>VLOOKUP(B8,'XI-MARKS-DB'!A3:BS277,13)</f>
        <v>AB</v>
      </c>
      <c r="L15" s="100"/>
      <c r="M15" s="100" t="str">
        <f>VLOOKUP(B8,'XI-MARKS-DB'!A3:CA277,72)</f>
        <v>O</v>
      </c>
    </row>
    <row r="16" spans="1:13" ht="21" customHeight="1" x14ac:dyDescent="0.3">
      <c r="A16" s="100"/>
      <c r="B16" s="106"/>
      <c r="C16" s="107"/>
      <c r="D16" s="108"/>
      <c r="E16" s="106"/>
      <c r="F16" s="107"/>
      <c r="G16" s="108"/>
      <c r="H16" s="94" t="str">
        <f>IFERROR(VLOOKUP(H15,INSTRUCTION!$I$1:$J$101,2),"")</f>
        <v>Thirty Seven</v>
      </c>
      <c r="I16" s="95"/>
      <c r="J16" s="95"/>
      <c r="K16" s="95"/>
      <c r="L16" s="96"/>
      <c r="M16" s="100"/>
    </row>
    <row r="17" spans="1:13" ht="21" customHeight="1" x14ac:dyDescent="0.3">
      <c r="A17" s="100" t="str">
        <f>INSTRUCTION!D3</f>
        <v>ENGB</v>
      </c>
      <c r="B17" s="103">
        <v>40</v>
      </c>
      <c r="C17" s="104"/>
      <c r="D17" s="105"/>
      <c r="E17" s="103">
        <f>B17*0.3</f>
        <v>12</v>
      </c>
      <c r="F17" s="104"/>
      <c r="G17" s="105"/>
      <c r="H17" s="94">
        <f>VLOOKUP(B8,'XI-MARKS-DB'!A3:BS277,19)</f>
        <v>27</v>
      </c>
      <c r="I17" s="95"/>
      <c r="J17" s="96"/>
      <c r="K17" s="100" t="str">
        <f>VLOOKUP(B8,'XI-MARKS-DB'!A3:BS277,21)</f>
        <v>AB</v>
      </c>
      <c r="L17" s="100"/>
      <c r="M17" s="100" t="str">
        <f>VLOOKUP(B8,'XI-MARKS-DB'!A3:CA277,73)</f>
        <v>B+</v>
      </c>
    </row>
    <row r="18" spans="1:13" ht="21" customHeight="1" x14ac:dyDescent="0.3">
      <c r="A18" s="100"/>
      <c r="B18" s="106"/>
      <c r="C18" s="107"/>
      <c r="D18" s="108"/>
      <c r="E18" s="106"/>
      <c r="F18" s="107"/>
      <c r="G18" s="108"/>
      <c r="H18" s="94" t="str">
        <f>IFERROR(VLOOKUP(H17,INSTRUCTION!$I$1:$J$101,2),"")</f>
        <v>Twenty Seven</v>
      </c>
      <c r="I18" s="95"/>
      <c r="J18" s="95"/>
      <c r="K18" s="95"/>
      <c r="L18" s="96"/>
      <c r="M18" s="100"/>
    </row>
    <row r="19" spans="1:13" x14ac:dyDescent="0.3">
      <c r="A19" s="110" t="s">
        <v>34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</row>
    <row r="20" spans="1:13" ht="21" customHeight="1" x14ac:dyDescent="0.3">
      <c r="A20" s="100" t="str">
        <f>VLOOKUP(B8,'XI-MARKS-DB'!A3:BS277,26)</f>
        <v>EDCN</v>
      </c>
      <c r="B20" s="103">
        <f>IF(A20=0,"",VLOOKUP(B8,'XI-MARKS-DB'!A3:BS277,28))</f>
        <v>40</v>
      </c>
      <c r="C20" s="104"/>
      <c r="D20" s="105"/>
      <c r="E20" s="88">
        <f>IF(B20="","",B20*0.3)</f>
        <v>12</v>
      </c>
      <c r="F20" s="89"/>
      <c r="G20" s="90"/>
      <c r="H20" s="94">
        <f>VLOOKUP(B8,'XI-MARKS-DB'!A3:BS277,29)</f>
        <v>28</v>
      </c>
      <c r="I20" s="95"/>
      <c r="J20" s="96"/>
      <c r="K20" s="100" t="str">
        <f>VLOOKUP(B8,'XI-MARKS-DB'!A3:BS277,30)</f>
        <v>NA</v>
      </c>
      <c r="L20" s="100"/>
      <c r="M20" s="100" t="str">
        <f>VLOOKUP(B8,'XI-MARKS-DB'!A3:CA277,74)</f>
        <v>A</v>
      </c>
    </row>
    <row r="21" spans="1:13" ht="21" customHeight="1" x14ac:dyDescent="0.3">
      <c r="A21" s="100"/>
      <c r="B21" s="106"/>
      <c r="C21" s="107"/>
      <c r="D21" s="108"/>
      <c r="E21" s="91"/>
      <c r="F21" s="92"/>
      <c r="G21" s="93"/>
      <c r="H21" s="94" t="str">
        <f>IFERROR(VLOOKUP(H20,INSTRUCTION!$I$1:$J$101,2),"")</f>
        <v>Twenty Eight</v>
      </c>
      <c r="I21" s="95"/>
      <c r="J21" s="95"/>
      <c r="K21" s="95"/>
      <c r="L21" s="96"/>
      <c r="M21" s="100"/>
    </row>
    <row r="22" spans="1:13" ht="21" customHeight="1" x14ac:dyDescent="0.3">
      <c r="A22" s="100" t="str">
        <f>VLOOKUP(B8,'XI-MARKS-DB'!A3:BS277,36)</f>
        <v>GEGR</v>
      </c>
      <c r="B22" s="103">
        <f>IF(A20=0,"",VLOOKUP(B8,'XI-MARKS-DB'!A3:BS277,38))</f>
        <v>35</v>
      </c>
      <c r="C22" s="104"/>
      <c r="D22" s="105"/>
      <c r="E22" s="88">
        <f>IF(B22="","",B22*0.3)</f>
        <v>10.5</v>
      </c>
      <c r="F22" s="89"/>
      <c r="G22" s="90"/>
      <c r="H22" s="94">
        <f>VLOOKUP(B8,'XI-MARKS-DB'!A3:BS277,39)</f>
        <v>23</v>
      </c>
      <c r="I22" s="95"/>
      <c r="J22" s="96"/>
      <c r="K22" s="100">
        <f>VLOOKUP(B8,'XI-MARKS-DB'!A3:BS277,39)</f>
        <v>23</v>
      </c>
      <c r="L22" s="100"/>
      <c r="M22" s="100" t="str">
        <f>VLOOKUP(B8,'XI-MARKS-DB'!A3:CA277,75)</f>
        <v>B+</v>
      </c>
    </row>
    <row r="23" spans="1:13" ht="21" customHeight="1" x14ac:dyDescent="0.3">
      <c r="A23" s="100"/>
      <c r="B23" s="106"/>
      <c r="C23" s="107"/>
      <c r="D23" s="108"/>
      <c r="E23" s="91"/>
      <c r="F23" s="92"/>
      <c r="G23" s="93"/>
      <c r="H23" s="94" t="str">
        <f>IFERROR(VLOOKUP(H22,INSTRUCTION!$I$1:$J$101,2),"")</f>
        <v>Twenty Three</v>
      </c>
      <c r="I23" s="95"/>
      <c r="J23" s="95"/>
      <c r="K23" s="95"/>
      <c r="L23" s="96"/>
      <c r="M23" s="100"/>
    </row>
    <row r="24" spans="1:13" ht="21" customHeight="1" x14ac:dyDescent="0.3">
      <c r="A24" s="100" t="str">
        <f>VLOOKUP(B8,'XI-MARKS-DB'!A3:BS277,46)</f>
        <v>HIST</v>
      </c>
      <c r="B24" s="103">
        <f>VLOOKUP(B8,'XI-MARKS-DB'!A3:BS277,48)</f>
        <v>40</v>
      </c>
      <c r="C24" s="104"/>
      <c r="D24" s="105"/>
      <c r="E24" s="88">
        <f>IF(B24="","",B24*0.3)</f>
        <v>12</v>
      </c>
      <c r="F24" s="89"/>
      <c r="G24" s="90"/>
      <c r="H24" s="94">
        <f>VLOOKUP(B8,'XI-MARKS-DB'!A3:BS277,49)</f>
        <v>30</v>
      </c>
      <c r="I24" s="95"/>
      <c r="J24" s="96"/>
      <c r="K24" s="100">
        <f>VLOOKUP(B8,'XI-MARKS-DB'!A3:BS277,48)</f>
        <v>40</v>
      </c>
      <c r="L24" s="100"/>
      <c r="M24" s="100" t="str">
        <f>VLOOKUP(B8,'XI-MARKS-DB'!A3:CA277,76)</f>
        <v>A</v>
      </c>
    </row>
    <row r="25" spans="1:13" ht="21" customHeight="1" x14ac:dyDescent="0.3">
      <c r="A25" s="100"/>
      <c r="B25" s="106"/>
      <c r="C25" s="107"/>
      <c r="D25" s="108"/>
      <c r="E25" s="91"/>
      <c r="F25" s="92"/>
      <c r="G25" s="93"/>
      <c r="H25" s="94" t="str">
        <f>IFERROR(VLOOKUP(H24,INSTRUCTION!$I$1:$J$101,2),"")</f>
        <v xml:space="preserve">Thirty </v>
      </c>
      <c r="I25" s="95"/>
      <c r="J25" s="95"/>
      <c r="K25" s="95"/>
      <c r="L25" s="96"/>
      <c r="M25" s="100"/>
    </row>
    <row r="26" spans="1:13" x14ac:dyDescent="0.3">
      <c r="A26" s="110" t="s">
        <v>35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</row>
    <row r="27" spans="1:13" ht="21" customHeight="1" x14ac:dyDescent="0.3">
      <c r="A27" s="100" t="str">
        <f>IF((VLOOKUP(B8,'XI-MARKS-DB'!A3:BS277,56))=0,"",VLOOKUP(B8,'XI-MARKS-DB'!A3:BS277,56))</f>
        <v>ECON</v>
      </c>
      <c r="B27" s="103">
        <f>VLOOKUP(B8,'XI-MARKS-DB'!A3:BS277,58)</f>
        <v>40</v>
      </c>
      <c r="C27" s="104"/>
      <c r="D27" s="105"/>
      <c r="E27" s="88">
        <f>IF(B27="","",B27*0.3)</f>
        <v>12</v>
      </c>
      <c r="F27" s="89"/>
      <c r="G27" s="90"/>
      <c r="H27" s="94">
        <f>VLOOKUP(B8,'XI-MARKS-DB'!A3:BS277,59)</f>
        <v>36</v>
      </c>
      <c r="I27" s="95"/>
      <c r="J27" s="96"/>
      <c r="K27" s="100">
        <f>VLOOKUP(B8,'XI-MARKS-DB'!A3:BS277,57)</f>
        <v>20</v>
      </c>
      <c r="L27" s="100"/>
      <c r="M27" s="100" t="str">
        <f>IF((VLOOKUP(B8,'XI-MARKS-DB'!A3:BS277,56))=0,"",VLOOKUP(B8,'XI-MARKS-DB'!A3:CA277,77))</f>
        <v>O</v>
      </c>
    </row>
    <row r="28" spans="1:13" ht="21" customHeight="1" x14ac:dyDescent="0.3">
      <c r="A28" s="111"/>
      <c r="B28" s="106"/>
      <c r="C28" s="107"/>
      <c r="D28" s="108"/>
      <c r="E28" s="91"/>
      <c r="F28" s="92"/>
      <c r="G28" s="93"/>
      <c r="H28" s="94" t="str">
        <f>IFERROR(VLOOKUP(H27,INSTRUCTION!$I$1:$J$101,2),"")</f>
        <v>Thirty Six</v>
      </c>
      <c r="I28" s="95"/>
      <c r="J28" s="95"/>
      <c r="K28" s="95"/>
      <c r="L28" s="96"/>
      <c r="M28" s="100"/>
    </row>
    <row r="29" spans="1:13" ht="21" customHeight="1" x14ac:dyDescent="0.3">
      <c r="A29" s="85" t="s">
        <v>240</v>
      </c>
      <c r="B29" s="85"/>
      <c r="C29" s="97">
        <f>IF((VLOOKUP(B8,'XI-MARKS-DB'!A3:BS277,67))="","N.A.",VLOOKUP(B8,'XI-MARKS-DB'!A3:BS277,67))</f>
        <v>158</v>
      </c>
      <c r="D29" s="98"/>
      <c r="E29" s="98"/>
      <c r="F29" s="98"/>
      <c r="G29" s="98"/>
      <c r="H29" s="98"/>
      <c r="I29" s="98"/>
      <c r="J29" s="98"/>
      <c r="K29" s="98"/>
      <c r="L29" s="98"/>
      <c r="M29" s="99"/>
    </row>
    <row r="30" spans="1:13" ht="21" customHeight="1" x14ac:dyDescent="0.3">
      <c r="A30" s="85" t="s">
        <v>242</v>
      </c>
      <c r="B30" s="85"/>
      <c r="C30" s="97" t="str">
        <f>VLOOKUP(B8,'XI-MARKS-DB'!A3:CA277,78)&amp;IF(G33=0,A33,IF(G33&lt;=1,"",A33))</f>
        <v xml:space="preserve">PASSED      </v>
      </c>
      <c r="D30" s="98"/>
      <c r="E30" s="98"/>
      <c r="F30" s="98"/>
      <c r="G30" s="98"/>
      <c r="H30" s="98"/>
      <c r="I30" s="98"/>
      <c r="J30" s="98"/>
      <c r="K30" s="98"/>
      <c r="L30" s="98"/>
      <c r="M30" s="99"/>
    </row>
    <row r="31" spans="1:13" ht="21" customHeight="1" x14ac:dyDescent="0.3">
      <c r="A31" s="85" t="s">
        <v>258</v>
      </c>
      <c r="B31" s="85"/>
      <c r="C31" s="86" t="str">
        <f>IF(VLOOKUP(B8,'XI-MARKS-DB'!A3:CA277,78)="FAILED","APPEAR IN BOTH SPECIAL SUPPLEMENTARY &amp; SEM-II EXAMINATION.","")&amp;IF(G33=1,"BUT CHANGE IN SUBJECT COMBINATION","")</f>
        <v/>
      </c>
      <c r="D31" s="86"/>
      <c r="E31" s="86"/>
      <c r="F31" s="86"/>
      <c r="G31" s="86"/>
      <c r="H31" s="86"/>
      <c r="I31" s="86"/>
      <c r="J31" s="86"/>
      <c r="K31" s="86"/>
      <c r="L31" s="86"/>
      <c r="M31" s="87"/>
    </row>
    <row r="32" spans="1:13" ht="24" customHeight="1" x14ac:dyDescent="0.3">
      <c r="A32" s="53" t="str">
        <f>IF(IF(OR(M15="F",M15="N.A."),A15,"")="","",IF(OR(M15="F",M15="N.A."),A15,"")&amp;",")</f>
        <v/>
      </c>
      <c r="B32" s="54" t="str">
        <f>IF(IF(OR(M17="F",M17="N.A."),A17,"")="","",IF(OR(M17="F",M17="N.A."),A17,"")&amp;",")</f>
        <v/>
      </c>
      <c r="C32" s="54" t="str">
        <f>IF(IF(OR(M20="F",M20="N.A."),A20,"")="","",IF(OR(M20="F",M20="N.A."),A20,"")&amp;",")</f>
        <v/>
      </c>
      <c r="D32" s="54" t="str">
        <f>IF(IF(OR(M22="F",M22="N.A."),A22,"")="","",IF(OR(M22="F",M22="N.A."),A22,"")&amp;",")</f>
        <v/>
      </c>
      <c r="E32" s="54" t="str">
        <f>IF(IF(OR(M24="F",M24="N.A."),A24,"")="","",IF(OR(M24="F",M24="N.A."),A24,"")&amp;",")</f>
        <v/>
      </c>
      <c r="F32" s="54" t="str">
        <f>IF(OR(M27="F",M27="N.A."),A27,"")</f>
        <v/>
      </c>
      <c r="G32" s="54" t="str">
        <f>IF((VLOOKUP(B8,'XI-MARKS-DB'!A3:CA277,72))="FAILED"," IN ","")</f>
        <v/>
      </c>
      <c r="H32" s="109"/>
      <c r="I32" s="109"/>
      <c r="J32" s="109"/>
      <c r="K32" s="109"/>
      <c r="L32" s="109"/>
      <c r="M32" s="109"/>
    </row>
    <row r="33" spans="1:13" ht="43.2" customHeight="1" x14ac:dyDescent="0.3">
      <c r="A33" s="55" t="str">
        <f>G32&amp;" "&amp;A32&amp;" "&amp;B32&amp;" "&amp;C32&amp;" "&amp;D32&amp;" "&amp;E32&amp;" "&amp;F32</f>
        <v xml:space="preserve">      </v>
      </c>
      <c r="B33" s="55"/>
      <c r="C33" s="55"/>
      <c r="D33" s="55"/>
      <c r="E33" s="55"/>
      <c r="F33" s="55"/>
      <c r="G33" s="55">
        <f>VLOOKUP(B8,'XI-MARKS-DB'!A3:CB277,80)</f>
        <v>0</v>
      </c>
      <c r="H33" s="109"/>
      <c r="I33" s="109"/>
      <c r="J33" s="109"/>
      <c r="K33" s="109"/>
      <c r="L33" s="109"/>
      <c r="M33" s="109"/>
    </row>
    <row r="34" spans="1:13" x14ac:dyDescent="0.3">
      <c r="A34" s="5" t="s">
        <v>36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56" t="s">
        <v>284</v>
      </c>
    </row>
    <row r="35" spans="1:13" ht="24.6" customHeight="1" x14ac:dyDescent="0.3">
      <c r="A35" s="10" t="s">
        <v>40</v>
      </c>
      <c r="B35" s="102" t="s">
        <v>246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</row>
    <row r="36" spans="1:13" x14ac:dyDescent="0.3">
      <c r="A36" s="10" t="s">
        <v>197</v>
      </c>
      <c r="B36" s="101" t="s">
        <v>245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</row>
    <row r="37" spans="1:13" x14ac:dyDescent="0.3">
      <c r="A37" s="10" t="s">
        <v>198</v>
      </c>
      <c r="B37" s="102" t="s">
        <v>283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</row>
  </sheetData>
  <sheetProtection formatCells="0"/>
  <mergeCells count="72">
    <mergeCell ref="A1:M1"/>
    <mergeCell ref="A2:M2"/>
    <mergeCell ref="E3:H8"/>
    <mergeCell ref="A4:B4"/>
    <mergeCell ref="A5:B5"/>
    <mergeCell ref="A6:B6"/>
    <mergeCell ref="A7:B7"/>
    <mergeCell ref="A10:J10"/>
    <mergeCell ref="E11:F11"/>
    <mergeCell ref="G11:I11"/>
    <mergeCell ref="A12:C12"/>
    <mergeCell ref="D12:F12"/>
    <mergeCell ref="G12:M12"/>
    <mergeCell ref="A14:M14"/>
    <mergeCell ref="A15:A16"/>
    <mergeCell ref="K15:L15"/>
    <mergeCell ref="M15:M16"/>
    <mergeCell ref="B13:D13"/>
    <mergeCell ref="E13:G13"/>
    <mergeCell ref="H13:J13"/>
    <mergeCell ref="K13:L13"/>
    <mergeCell ref="H15:J15"/>
    <mergeCell ref="M17:M18"/>
    <mergeCell ref="H18:L18"/>
    <mergeCell ref="A19:M19"/>
    <mergeCell ref="A20:A21"/>
    <mergeCell ref="H16:L16"/>
    <mergeCell ref="A17:A18"/>
    <mergeCell ref="K17:L17"/>
    <mergeCell ref="H17:J17"/>
    <mergeCell ref="M22:M23"/>
    <mergeCell ref="H23:L23"/>
    <mergeCell ref="A24:A25"/>
    <mergeCell ref="K20:L20"/>
    <mergeCell ref="M20:M21"/>
    <mergeCell ref="H21:L21"/>
    <mergeCell ref="A22:A23"/>
    <mergeCell ref="K24:L24"/>
    <mergeCell ref="M24:M25"/>
    <mergeCell ref="H25:L25"/>
    <mergeCell ref="B36:M36"/>
    <mergeCell ref="B37:M37"/>
    <mergeCell ref="B15:D16"/>
    <mergeCell ref="B17:D18"/>
    <mergeCell ref="B20:D21"/>
    <mergeCell ref="B22:D23"/>
    <mergeCell ref="B24:D25"/>
    <mergeCell ref="B27:D28"/>
    <mergeCell ref="E15:G16"/>
    <mergeCell ref="E17:G18"/>
    <mergeCell ref="A30:B30"/>
    <mergeCell ref="H32:M33"/>
    <mergeCell ref="B35:M35"/>
    <mergeCell ref="C30:M30"/>
    <mergeCell ref="A26:M26"/>
    <mergeCell ref="A27:A28"/>
    <mergeCell ref="A31:B31"/>
    <mergeCell ref="C31:M31"/>
    <mergeCell ref="E20:G21"/>
    <mergeCell ref="E22:G23"/>
    <mergeCell ref="E24:G25"/>
    <mergeCell ref="E27:G28"/>
    <mergeCell ref="H20:J20"/>
    <mergeCell ref="H22:J22"/>
    <mergeCell ref="H24:J24"/>
    <mergeCell ref="H27:J27"/>
    <mergeCell ref="A29:B29"/>
    <mergeCell ref="C29:M29"/>
    <mergeCell ref="K27:L27"/>
    <mergeCell ref="M27:M28"/>
    <mergeCell ref="H28:L28"/>
    <mergeCell ref="K22:L22"/>
  </mergeCells>
  <printOptions horizontalCentered="1"/>
  <pageMargins left="0.35433070866141736" right="0.31" top="0.43307086614173229" bottom="0.43307086614173229" header="0.31496062992125984" footer="0.31496062992125984"/>
  <pageSetup paperSize="9" orientation="portrait" verticalDpi="300" r:id="rId1"/>
  <drawing r:id="rId2"/>
  <picture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39"/>
  <sheetViews>
    <sheetView view="pageBreakPreview" topLeftCell="A9" zoomScaleNormal="100" zoomScaleSheetLayoutView="100" workbookViewId="0">
      <selection activeCell="G26" sqref="G26:G27"/>
    </sheetView>
  </sheetViews>
  <sheetFormatPr defaultRowHeight="14.4" x14ac:dyDescent="0.3"/>
  <cols>
    <col min="1" max="1" width="9.33203125" customWidth="1"/>
    <col min="2" max="7" width="7.6640625" customWidth="1"/>
    <col min="8" max="10" width="8.33203125" customWidth="1"/>
    <col min="11" max="11" width="4.6640625" customWidth="1"/>
    <col min="12" max="12" width="5.33203125" customWidth="1"/>
    <col min="13" max="13" width="10" customWidth="1"/>
  </cols>
  <sheetData>
    <row r="1" spans="1:13" ht="40.950000000000003" customHeight="1" x14ac:dyDescent="0.3">
      <c r="A1" s="123" t="s">
        <v>196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2.2" customHeight="1" x14ac:dyDescent="0.3">
      <c r="A2" s="124" t="s">
        <v>62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x14ac:dyDescent="0.3">
      <c r="A3" s="2"/>
      <c r="E3" s="125"/>
      <c r="F3" s="125"/>
      <c r="G3" s="125"/>
      <c r="H3" s="125"/>
      <c r="I3" s="21"/>
    </row>
    <row r="4" spans="1:13" x14ac:dyDescent="0.3">
      <c r="A4" s="126" t="s">
        <v>65</v>
      </c>
      <c r="B4" s="126"/>
      <c r="E4" s="125"/>
      <c r="F4" s="125"/>
      <c r="G4" s="125"/>
      <c r="H4" s="125"/>
      <c r="I4" s="21"/>
    </row>
    <row r="5" spans="1:13" ht="15.6" x14ac:dyDescent="0.3">
      <c r="A5" s="127" t="s">
        <v>66</v>
      </c>
      <c r="B5" s="127"/>
      <c r="E5" s="125"/>
      <c r="F5" s="125"/>
      <c r="G5" s="125"/>
      <c r="H5" s="125"/>
      <c r="I5" s="21"/>
    </row>
    <row r="6" spans="1:13" ht="15.6" x14ac:dyDescent="0.3">
      <c r="A6" s="128">
        <v>123456</v>
      </c>
      <c r="B6" s="128"/>
      <c r="E6" s="125"/>
      <c r="F6" s="125"/>
      <c r="G6" s="125"/>
      <c r="H6" s="125"/>
      <c r="I6" s="21"/>
    </row>
    <row r="7" spans="1:13" ht="27.6" customHeight="1" x14ac:dyDescent="0.3">
      <c r="A7" s="129" t="str">
        <f>VLOOKUP(B8,'XI-MARKS-DB'!A3:BS277,5)</f>
        <v>SET-III</v>
      </c>
      <c r="B7" s="129"/>
      <c r="E7" s="125"/>
      <c r="F7" s="125"/>
      <c r="G7" s="125"/>
      <c r="H7" s="125"/>
      <c r="I7" s="21"/>
    </row>
    <row r="8" spans="1:13" ht="27.6" customHeight="1" x14ac:dyDescent="0.3">
      <c r="A8" s="12" t="s">
        <v>91</v>
      </c>
      <c r="B8" s="11">
        <v>2</v>
      </c>
      <c r="E8" s="125"/>
      <c r="F8" s="125"/>
      <c r="G8" s="125"/>
      <c r="H8" s="125"/>
      <c r="I8" s="21"/>
    </row>
    <row r="9" spans="1:13" ht="21.6" customHeight="1" x14ac:dyDescent="0.3">
      <c r="A9" s="28" t="s">
        <v>39</v>
      </c>
    </row>
    <row r="10" spans="1:13" ht="21.6" customHeight="1" x14ac:dyDescent="0.3">
      <c r="A10" s="117" t="str">
        <f>VLOOKUP(B8,'XI-MARKS-DB'!A3:BS277,4)</f>
        <v>NABIJA KHATUN</v>
      </c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3" ht="21.6" customHeight="1" x14ac:dyDescent="0.3">
      <c r="A11" s="27" t="s">
        <v>92</v>
      </c>
      <c r="B11" s="25">
        <f>VLOOKUP(B8,'XI-MARKS-DB'!A3:BS277,3)</f>
        <v>2</v>
      </c>
      <c r="C11" s="26" t="s">
        <v>205</v>
      </c>
      <c r="D11" s="24" t="str">
        <f>VLOOKUP(B8,'XI-MARKS-DB'!A3:BS277,2)</f>
        <v>A</v>
      </c>
      <c r="E11" s="118" t="s">
        <v>38</v>
      </c>
      <c r="F11" s="118"/>
      <c r="G11" s="119">
        <f>VLOOKUP(B8,'XI-MARKS-DB'!A3:BS277,6)</f>
        <v>2</v>
      </c>
      <c r="H11" s="119"/>
      <c r="I11" s="119"/>
      <c r="J11" s="23"/>
      <c r="K11" s="22"/>
      <c r="L11" s="22"/>
      <c r="M11" s="22"/>
    </row>
    <row r="12" spans="1:13" ht="21.6" customHeight="1" x14ac:dyDescent="0.3">
      <c r="A12" s="120" t="s">
        <v>37</v>
      </c>
      <c r="B12" s="120"/>
      <c r="C12" s="120"/>
      <c r="D12" s="121">
        <f>VLOOKUP(B8,'XI-MARKS-DB'!A3:BS277,7)</f>
        <v>4240000002</v>
      </c>
      <c r="E12" s="121"/>
      <c r="F12" s="121"/>
      <c r="G12" s="122" t="s">
        <v>206</v>
      </c>
      <c r="H12" s="122"/>
      <c r="I12" s="122"/>
      <c r="J12" s="122"/>
      <c r="K12" s="122"/>
      <c r="L12" s="122"/>
      <c r="M12" s="122"/>
    </row>
    <row r="13" spans="1:13" x14ac:dyDescent="0.3">
      <c r="A13" s="116" t="s">
        <v>6</v>
      </c>
      <c r="B13" s="113" t="s">
        <v>7</v>
      </c>
      <c r="C13" s="114"/>
      <c r="D13" s="115"/>
      <c r="E13" s="116" t="s">
        <v>8</v>
      </c>
      <c r="F13" s="116"/>
      <c r="G13" s="116"/>
      <c r="H13" s="116" t="s">
        <v>250</v>
      </c>
      <c r="I13" s="116"/>
      <c r="J13" s="116"/>
      <c r="K13" s="116" t="s">
        <v>9</v>
      </c>
      <c r="L13" s="116"/>
      <c r="M13" s="116" t="s">
        <v>10</v>
      </c>
    </row>
    <row r="14" spans="1:13" ht="14.4" customHeight="1" x14ac:dyDescent="0.3">
      <c r="A14" s="116"/>
      <c r="B14" s="116" t="s">
        <v>202</v>
      </c>
      <c r="C14" s="116" t="s">
        <v>203</v>
      </c>
      <c r="D14" s="131" t="s">
        <v>204</v>
      </c>
      <c r="E14" s="116" t="s">
        <v>202</v>
      </c>
      <c r="F14" s="116" t="s">
        <v>203</v>
      </c>
      <c r="G14" s="131" t="s">
        <v>204</v>
      </c>
      <c r="H14" s="116" t="s">
        <v>303</v>
      </c>
      <c r="I14" s="116" t="s">
        <v>203</v>
      </c>
      <c r="J14" s="131" t="s">
        <v>204</v>
      </c>
      <c r="K14" s="116" t="s">
        <v>12</v>
      </c>
      <c r="L14" s="116"/>
      <c r="M14" s="116"/>
    </row>
    <row r="15" spans="1:13" x14ac:dyDescent="0.3">
      <c r="A15" s="116"/>
      <c r="B15" s="116"/>
      <c r="C15" s="116"/>
      <c r="D15" s="132"/>
      <c r="E15" s="116"/>
      <c r="F15" s="116"/>
      <c r="G15" s="132"/>
      <c r="H15" s="116"/>
      <c r="I15" s="116"/>
      <c r="J15" s="132"/>
      <c r="K15" s="116" t="s">
        <v>13</v>
      </c>
      <c r="L15" s="116"/>
      <c r="M15" s="116"/>
    </row>
    <row r="16" spans="1:13" ht="14.4" customHeight="1" x14ac:dyDescent="0.3">
      <c r="A16" s="141" t="s">
        <v>14</v>
      </c>
      <c r="B16" s="142"/>
      <c r="C16" s="143"/>
      <c r="D16" s="144"/>
      <c r="E16" s="145"/>
      <c r="F16" s="145"/>
      <c r="G16" s="145"/>
      <c r="H16" s="145"/>
      <c r="I16" s="145"/>
      <c r="J16" s="145"/>
      <c r="K16" s="145"/>
      <c r="L16" s="145"/>
      <c r="M16" s="146"/>
    </row>
    <row r="17" spans="1:13" ht="21" customHeight="1" x14ac:dyDescent="0.3">
      <c r="A17" s="100" t="str">
        <f>INSTRUCTION!D2</f>
        <v>BNGA</v>
      </c>
      <c r="B17" s="100">
        <v>40</v>
      </c>
      <c r="C17" s="100">
        <v>40</v>
      </c>
      <c r="D17" s="100">
        <v>20</v>
      </c>
      <c r="E17" s="130">
        <f>B17*0.3</f>
        <v>12</v>
      </c>
      <c r="F17" s="130">
        <f>C17*0.3</f>
        <v>12</v>
      </c>
      <c r="G17" s="130">
        <f>C17*0.3</f>
        <v>12</v>
      </c>
      <c r="H17" s="52" t="str">
        <f>VLOOKUP(B8,'XI-MARKS-DB'!A3:BS277,10)&amp;" / "&amp;VLOOKUP(B8,'XI-MARKS-DB'!A3:BS277,11)</f>
        <v>39 / NA</v>
      </c>
      <c r="I17" s="52">
        <f>VLOOKUP(B8,'XI-MARKS-DB'!A3:BS277,12)</f>
        <v>31</v>
      </c>
      <c r="J17" s="52">
        <f>VLOOKUP(B8,'XI-MARKS-DB'!A3:BS277,13)</f>
        <v>20</v>
      </c>
      <c r="K17" s="100">
        <f>VLOOKUP(B8,'XI-MARKS-DB'!A3:BS277,14)</f>
        <v>90</v>
      </c>
      <c r="L17" s="100"/>
      <c r="M17" s="100" t="str">
        <f>VLOOKUP(B8,'XI-MARKS-DB'!A3:BS277,16)</f>
        <v>O</v>
      </c>
    </row>
    <row r="18" spans="1:13" ht="21" customHeight="1" x14ac:dyDescent="0.3">
      <c r="A18" s="100"/>
      <c r="B18" s="100"/>
      <c r="C18" s="100"/>
      <c r="D18" s="100"/>
      <c r="E18" s="130"/>
      <c r="F18" s="130"/>
      <c r="G18" s="130"/>
      <c r="H18" s="100" t="str">
        <f>VLOOKUP(B8,'XI-MARKS-DB'!A3:BS277,15)</f>
        <v xml:space="preserve">Ninety </v>
      </c>
      <c r="I18" s="100"/>
      <c r="J18" s="100"/>
      <c r="K18" s="100"/>
      <c r="L18" s="100"/>
      <c r="M18" s="100"/>
    </row>
    <row r="19" spans="1:13" ht="21" customHeight="1" x14ac:dyDescent="0.3">
      <c r="A19" s="100" t="str">
        <f>INSTRUCTION!D3</f>
        <v>ENGB</v>
      </c>
      <c r="B19" s="100">
        <v>40</v>
      </c>
      <c r="C19" s="100">
        <v>40</v>
      </c>
      <c r="D19" s="100">
        <v>20</v>
      </c>
      <c r="E19" s="130">
        <f>B19*0.3</f>
        <v>12</v>
      </c>
      <c r="F19" s="130">
        <f>C19*0.3</f>
        <v>12</v>
      </c>
      <c r="G19" s="130">
        <f>C19*0.3</f>
        <v>12</v>
      </c>
      <c r="H19" s="52" t="str">
        <f>VLOOKUP(B8,'XI-MARKS-DB'!A3:BS277,19)&amp;" / "&amp;VLOOKUP(B8,'XI-MARKS-DB'!A3:BS277,20)</f>
        <v>37 / NA</v>
      </c>
      <c r="I19" s="52">
        <f>VLOOKUP(B8,'XI-MARKS-DB'!A3:BS277,21)</f>
        <v>29</v>
      </c>
      <c r="J19" s="52">
        <f>VLOOKUP(B8,'XI-MARKS-DB'!A3:BS277,22)</f>
        <v>20</v>
      </c>
      <c r="K19" s="100">
        <f>VLOOKUP(B8,'XI-MARKS-DB'!A3:BS277,23)</f>
        <v>86</v>
      </c>
      <c r="L19" s="100"/>
      <c r="M19" s="100" t="str">
        <f>VLOOKUP(B8,'XI-MARKS-DB'!A3:BS277,25)</f>
        <v>A+</v>
      </c>
    </row>
    <row r="20" spans="1:13" ht="21" customHeight="1" x14ac:dyDescent="0.3">
      <c r="A20" s="100"/>
      <c r="B20" s="100"/>
      <c r="C20" s="100"/>
      <c r="D20" s="100"/>
      <c r="E20" s="130"/>
      <c r="F20" s="130"/>
      <c r="G20" s="130"/>
      <c r="H20" s="100" t="str">
        <f>VLOOKUP(B8,'XI-MARKS-DB'!A3:BS277,24)</f>
        <v>Eighty Six</v>
      </c>
      <c r="I20" s="100"/>
      <c r="J20" s="100"/>
      <c r="K20" s="100"/>
      <c r="L20" s="100"/>
      <c r="M20" s="100"/>
    </row>
    <row r="21" spans="1:13" x14ac:dyDescent="0.3">
      <c r="A21" s="133" t="s">
        <v>34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</row>
    <row r="22" spans="1:13" ht="21" customHeight="1" x14ac:dyDescent="0.3">
      <c r="A22" s="100" t="str">
        <f>VLOOKUP(B8,'XI-MARKS-DB'!A3:BS277,26)</f>
        <v>EDCN</v>
      </c>
      <c r="B22" s="100">
        <f>IF(A22=0,"",VLOOKUP(B8,'XI-MARKS-DB'!A3:BS277,28))</f>
        <v>40</v>
      </c>
      <c r="C22" s="100">
        <f>VLOOKUP(B8,'XI-MARKS-DB'!A3:BS277,28)</f>
        <v>40</v>
      </c>
      <c r="D22" s="100">
        <f>VLOOKUP(B8,'XI-MARKS-DB'!A3:BS277,27)</f>
        <v>20</v>
      </c>
      <c r="E22" s="130">
        <f>IF(B22="","",B22*0.3)</f>
        <v>12</v>
      </c>
      <c r="F22" s="130">
        <f>IF(C22="","",C22*0.3)</f>
        <v>12</v>
      </c>
      <c r="G22" s="130">
        <f>IF(D22="","",D22*0.3)</f>
        <v>6</v>
      </c>
      <c r="H22" s="52" t="str">
        <f>VLOOKUP(B8,'XI-MARKS-DB'!A3:BS277,29)&amp;" / "&amp;VLOOKUP(B8,'XI-MARKS-DB'!A3:BS277,30)</f>
        <v>29 / NA</v>
      </c>
      <c r="I22" s="52">
        <f>VLOOKUP(B8,'XI-MARKS-DB'!A3:BS277,31)</f>
        <v>34</v>
      </c>
      <c r="J22" s="52">
        <f>VLOOKUP(B8,'XI-MARKS-DB'!A3:BS277,32)</f>
        <v>20</v>
      </c>
      <c r="K22" s="100">
        <f>VLOOKUP(B8,'XI-MARKS-DB'!A3:BS277,33)</f>
        <v>83</v>
      </c>
      <c r="L22" s="100"/>
      <c r="M22" s="100" t="str">
        <f>VLOOKUP(B8,'XI-MARKS-DB'!A3:BS277,35)</f>
        <v>A+</v>
      </c>
    </row>
    <row r="23" spans="1:13" ht="21" customHeight="1" x14ac:dyDescent="0.3">
      <c r="A23" s="100"/>
      <c r="B23" s="100"/>
      <c r="C23" s="100"/>
      <c r="D23" s="100"/>
      <c r="E23" s="130"/>
      <c r="F23" s="130"/>
      <c r="G23" s="130"/>
      <c r="H23" s="100" t="str">
        <f>VLOOKUP(B8,'XI-MARKS-DB'!A3:BS277,34)</f>
        <v>Eighty Three</v>
      </c>
      <c r="I23" s="100"/>
      <c r="J23" s="100"/>
      <c r="K23" s="100"/>
      <c r="L23" s="100"/>
      <c r="M23" s="100"/>
    </row>
    <row r="24" spans="1:13" ht="21" customHeight="1" x14ac:dyDescent="0.3">
      <c r="A24" s="100" t="str">
        <f>VLOOKUP(B8,'XI-MARKS-DB'!A3:BS277,36)</f>
        <v>GEGR</v>
      </c>
      <c r="B24" s="100">
        <f>IF(A22=0,"",VLOOKUP(B8,'XI-MARKS-DB'!A3:BS277,38))</f>
        <v>35</v>
      </c>
      <c r="C24" s="100">
        <f>VLOOKUP(B8,'XI-MARKS-DB'!A3:BS277,38)</f>
        <v>35</v>
      </c>
      <c r="D24" s="100">
        <f>VLOOKUP(B8,'XI-MARKS-DB'!A3:BS277,37)</f>
        <v>30</v>
      </c>
      <c r="E24" s="130">
        <f>IF(B24="","",B24*0.3)</f>
        <v>10.5</v>
      </c>
      <c r="F24" s="130">
        <f>IF(C24="","",C24*0.3)</f>
        <v>10.5</v>
      </c>
      <c r="G24" s="130">
        <f>IF(D24="","",D24*0.3)</f>
        <v>9</v>
      </c>
      <c r="H24" s="52" t="str">
        <f>VLOOKUP(B8,'XI-MARKS-DB'!A3:BS277,39)&amp;" / "&amp;VLOOKUP(B8,'XI-MARKS-DB'!A3:BS277,40)</f>
        <v>30 / NA</v>
      </c>
      <c r="I24" s="52">
        <f>VLOOKUP(B8,'XI-MARKS-DB'!A3:BS277,41)</f>
        <v>31</v>
      </c>
      <c r="J24" s="52">
        <f>VLOOKUP(B8,'XI-MARKS-DB'!A3:BS277,42)</f>
        <v>30</v>
      </c>
      <c r="K24" s="100">
        <f>VLOOKUP(B8,'XI-MARKS-DB'!A3:BS277,43)</f>
        <v>91</v>
      </c>
      <c r="L24" s="100"/>
      <c r="M24" s="100" t="str">
        <f>VLOOKUP(B8,'XI-MARKS-DB'!A3:BS277,45)</f>
        <v>O</v>
      </c>
    </row>
    <row r="25" spans="1:13" ht="21" customHeight="1" x14ac:dyDescent="0.3">
      <c r="A25" s="100"/>
      <c r="B25" s="100"/>
      <c r="C25" s="100"/>
      <c r="D25" s="100"/>
      <c r="E25" s="130"/>
      <c r="F25" s="130"/>
      <c r="G25" s="130"/>
      <c r="H25" s="100" t="str">
        <f>VLOOKUP(B8,'XI-MARKS-DB'!A3:BS277,44)</f>
        <v>Ninety One</v>
      </c>
      <c r="I25" s="100"/>
      <c r="J25" s="100"/>
      <c r="K25" s="100"/>
      <c r="L25" s="100"/>
      <c r="M25" s="100"/>
    </row>
    <row r="26" spans="1:13" ht="21" customHeight="1" x14ac:dyDescent="0.3">
      <c r="A26" s="100" t="str">
        <f>VLOOKUP(B8,'XI-MARKS-DB'!A3:BS277,46)</f>
        <v>HIST</v>
      </c>
      <c r="B26" s="100">
        <f>VLOOKUP(B8,'XI-MARKS-DB'!A3:BS277,48)</f>
        <v>40</v>
      </c>
      <c r="C26" s="100">
        <f>VLOOKUP(B8,'XI-MARKS-DB'!A3:BS277,48)</f>
        <v>40</v>
      </c>
      <c r="D26" s="100">
        <f>VLOOKUP(B8,'XI-MARKS-DB'!A3:BS277,47)</f>
        <v>20</v>
      </c>
      <c r="E26" s="130">
        <f>IF(B26="","",B26*0.3)</f>
        <v>12</v>
      </c>
      <c r="F26" s="130">
        <f>IF(C26="","",C26*0.3)</f>
        <v>12</v>
      </c>
      <c r="G26" s="130">
        <f>IF(D26="","",D26*0.3)</f>
        <v>6</v>
      </c>
      <c r="H26" s="52" t="str">
        <f>VLOOKUP(B8,'XI-MARKS-DB'!A3:BS277,49)&amp;" / "&amp;VLOOKUP(B8,'XI-MARKS-DB'!A3:BS277,50)</f>
        <v>22 / NA</v>
      </c>
      <c r="I26" s="52">
        <f>VLOOKUP(B8,'XI-MARKS-DB'!A3:BS277,51)</f>
        <v>25</v>
      </c>
      <c r="J26" s="52">
        <f>VLOOKUP(B8,'XI-MARKS-DB'!A3:BS277,52)</f>
        <v>20</v>
      </c>
      <c r="K26" s="100">
        <f>VLOOKUP(B8,'XI-MARKS-DB'!A3:BS277,53)</f>
        <v>67</v>
      </c>
      <c r="L26" s="100"/>
      <c r="M26" s="100" t="str">
        <f>VLOOKUP(B8,'XI-MARKS-DB'!A3:BS277,55)</f>
        <v>B+</v>
      </c>
    </row>
    <row r="27" spans="1:13" ht="21" customHeight="1" x14ac:dyDescent="0.3">
      <c r="A27" s="100"/>
      <c r="B27" s="100"/>
      <c r="C27" s="100"/>
      <c r="D27" s="100"/>
      <c r="E27" s="130"/>
      <c r="F27" s="130"/>
      <c r="G27" s="130"/>
      <c r="H27" s="94" t="str">
        <f>VLOOKUP(B8,'XI-MARKS-DB'!A3:BS277,54)</f>
        <v>Sixty Seven</v>
      </c>
      <c r="I27" s="95"/>
      <c r="J27" s="95"/>
      <c r="K27" s="95"/>
      <c r="L27" s="96"/>
      <c r="M27" s="100"/>
    </row>
    <row r="28" spans="1:13" x14ac:dyDescent="0.3">
      <c r="A28" s="133" t="s">
        <v>35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</row>
    <row r="29" spans="1:13" ht="21" customHeight="1" x14ac:dyDescent="0.3">
      <c r="A29" s="100" t="str">
        <f>VLOOKUP(B8,'XI-MARKS-DB'!A3:BS277,56)</f>
        <v>BIOS</v>
      </c>
      <c r="B29" s="100">
        <f>VLOOKUP(B8,'XI-MARKS-DB'!A3:BS277,58)</f>
        <v>40</v>
      </c>
      <c r="C29" s="100">
        <f>VLOOKUP(B8,'XI-MARKS-DB'!A3:BS277,58)</f>
        <v>40</v>
      </c>
      <c r="D29" s="100">
        <f>VLOOKUP(B8,'XI-MARKS-DB'!A3:BS277,57)</f>
        <v>20</v>
      </c>
      <c r="E29" s="130">
        <f>IF(B29="","",B29*0.3)</f>
        <v>12</v>
      </c>
      <c r="F29" s="130">
        <f>IF(C29="","",C29*0.3)</f>
        <v>12</v>
      </c>
      <c r="G29" s="130">
        <f>IF(D29="","",D29*0.3)</f>
        <v>6</v>
      </c>
      <c r="H29" s="52" t="str">
        <f>VLOOKUP(B8,'XI-MARKS-DB'!A3:BS277,59)&amp;" / "&amp;IF(A29=0,"",VLOOKUP(B8,'XI-MARKS-DB'!A3:BS277,60))</f>
        <v>19 / NA</v>
      </c>
      <c r="I29" s="52">
        <f>VLOOKUP(B8,'XI-MARKS-DB'!A3:BS277,61)</f>
        <v>26</v>
      </c>
      <c r="J29" s="52">
        <f>VLOOKUP(B8,'XI-MARKS-DB'!A3:BS277,62)</f>
        <v>30</v>
      </c>
      <c r="K29" s="100">
        <f>VLOOKUP(B8,'XI-MARKS-DB'!A3:BS277,63)</f>
        <v>75</v>
      </c>
      <c r="L29" s="100"/>
      <c r="M29" s="100" t="str">
        <f>VLOOKUP(B8,'XI-MARKS-DB'!A3:BS277,65)</f>
        <v>A</v>
      </c>
    </row>
    <row r="30" spans="1:13" ht="21" customHeight="1" x14ac:dyDescent="0.3">
      <c r="A30" s="111"/>
      <c r="B30" s="111"/>
      <c r="C30" s="100"/>
      <c r="D30" s="100"/>
      <c r="E30" s="130"/>
      <c r="F30" s="130"/>
      <c r="G30" s="130"/>
      <c r="H30" s="100" t="str">
        <f>VLOOKUP(B8,'XI-MARKS-DB'!A3:BS277,64)</f>
        <v>Seventy Five</v>
      </c>
      <c r="I30" s="100"/>
      <c r="J30" s="100"/>
      <c r="K30" s="100"/>
      <c r="L30" s="100"/>
      <c r="M30" s="100"/>
    </row>
    <row r="31" spans="1:13" ht="21" customHeight="1" x14ac:dyDescent="0.3">
      <c r="A31" s="139" t="s">
        <v>240</v>
      </c>
      <c r="B31" s="139"/>
      <c r="C31" s="138">
        <f>IF((VLOOKUP(B8,'XI-MARKS-DB'!A3:BS277,67))="","N.A.",VLOOKUP(B8,'XI-MARKS-DB'!A3:BS277,67))</f>
        <v>157</v>
      </c>
      <c r="D31" s="136"/>
      <c r="E31" s="136"/>
      <c r="F31" s="135" t="s">
        <v>241</v>
      </c>
      <c r="G31" s="135"/>
      <c r="H31" s="136">
        <f>VLOOKUP(B8,'XI-MARKS-DB'!A3:BS277,69)</f>
        <v>425</v>
      </c>
      <c r="I31" s="137"/>
      <c r="J31" s="140" t="s">
        <v>243</v>
      </c>
      <c r="K31" s="140"/>
      <c r="L31" s="140"/>
      <c r="M31" s="52">
        <f>VLOOKUP(B8,'XI-MARKS-DB'!A3:BS277,70)</f>
        <v>85</v>
      </c>
    </row>
    <row r="32" spans="1:13" ht="21" customHeight="1" x14ac:dyDescent="0.3">
      <c r="A32" s="139" t="s">
        <v>261</v>
      </c>
      <c r="B32" s="139"/>
      <c r="C32" s="138" t="str">
        <f>IF((VLOOKUP(B8,'XI-MARKS-DB'!A3:CA277,79))="","N.A.",VLOOKUP(B8,'XI-MARKS-DB'!A3:CA277,79))</f>
        <v>PASSED</v>
      </c>
      <c r="D32" s="136"/>
      <c r="E32" s="136"/>
      <c r="F32" s="136"/>
      <c r="G32" s="136"/>
      <c r="H32" s="136"/>
      <c r="I32" s="137"/>
      <c r="J32" s="140" t="s">
        <v>247</v>
      </c>
      <c r="K32" s="140"/>
      <c r="L32" s="140"/>
      <c r="M32" s="52" t="str">
        <f>VLOOKUP(B8,'XI-MARKS-DB'!A3:BS277,71)</f>
        <v>A+</v>
      </c>
    </row>
    <row r="33" spans="1:13" ht="21" customHeight="1" x14ac:dyDescent="0.3">
      <c r="A33" s="139" t="s">
        <v>244</v>
      </c>
      <c r="B33" s="139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</row>
    <row r="34" spans="1:13" ht="24" customHeight="1" x14ac:dyDescent="0.3">
      <c r="A34" s="1"/>
      <c r="H34" s="134"/>
      <c r="I34" s="134"/>
      <c r="J34" s="134"/>
      <c r="K34" s="134"/>
      <c r="L34" s="134"/>
      <c r="M34" s="134"/>
    </row>
    <row r="35" spans="1:13" ht="43.2" customHeight="1" x14ac:dyDescent="0.3">
      <c r="A35" s="3"/>
      <c r="H35" s="134"/>
      <c r="I35" s="134"/>
      <c r="J35" s="134"/>
      <c r="K35" s="134"/>
      <c r="L35" s="134"/>
      <c r="M35" s="134"/>
    </row>
    <row r="36" spans="1:13" x14ac:dyDescent="0.3">
      <c r="A36" s="5" t="s">
        <v>36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56" t="s">
        <v>284</v>
      </c>
    </row>
    <row r="37" spans="1:13" x14ac:dyDescent="0.3">
      <c r="A37" s="10" t="s">
        <v>40</v>
      </c>
      <c r="B37" s="102" t="s">
        <v>309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</row>
    <row r="38" spans="1:13" x14ac:dyDescent="0.3">
      <c r="A38" s="10" t="s">
        <v>197</v>
      </c>
      <c r="B38" s="101" t="s">
        <v>311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</row>
    <row r="39" spans="1:13" ht="24.6" customHeight="1" x14ac:dyDescent="0.3">
      <c r="A39" s="10" t="s">
        <v>198</v>
      </c>
      <c r="B39" s="102" t="s">
        <v>310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</row>
  </sheetData>
  <sheetProtection algorithmName="SHA-512" hashValue="90rtzwtGk+lnCK1owf7+Xaz8vWBJFuSg4cetCdrwkRYJcdgvqI9M1v9tkn6l79QYralgSIekevx6juBXKqk14A==" saltValue="JI99VtR5h8c6+1q/Qk/27Q==" spinCount="100000" sheet="1" formatCells="0"/>
  <mergeCells count="108">
    <mergeCell ref="A1:M1"/>
    <mergeCell ref="A2:M2"/>
    <mergeCell ref="A28:M28"/>
    <mergeCell ref="A29:A30"/>
    <mergeCell ref="B29:B30"/>
    <mergeCell ref="G29:G30"/>
    <mergeCell ref="K29:L29"/>
    <mergeCell ref="M29:M30"/>
    <mergeCell ref="H30:L30"/>
    <mergeCell ref="A19:A20"/>
    <mergeCell ref="B19:B20"/>
    <mergeCell ref="H25:L25"/>
    <mergeCell ref="A26:A27"/>
    <mergeCell ref="B26:B27"/>
    <mergeCell ref="G26:G27"/>
    <mergeCell ref="K26:L26"/>
    <mergeCell ref="K24:L24"/>
    <mergeCell ref="M24:M25"/>
    <mergeCell ref="M26:M27"/>
    <mergeCell ref="C29:C30"/>
    <mergeCell ref="D29:D30"/>
    <mergeCell ref="E26:E27"/>
    <mergeCell ref="B13:D13"/>
    <mergeCell ref="A17:A18"/>
    <mergeCell ref="B17:B18"/>
    <mergeCell ref="M17:M18"/>
    <mergeCell ref="F24:F25"/>
    <mergeCell ref="E14:E15"/>
    <mergeCell ref="E13:G13"/>
    <mergeCell ref="H13:J13"/>
    <mergeCell ref="J14:J15"/>
    <mergeCell ref="K14:L14"/>
    <mergeCell ref="K15:L15"/>
    <mergeCell ref="G19:G20"/>
    <mergeCell ref="A16:C16"/>
    <mergeCell ref="D16:M16"/>
    <mergeCell ref="B39:M39"/>
    <mergeCell ref="E11:F11"/>
    <mergeCell ref="I14:I15"/>
    <mergeCell ref="E17:E18"/>
    <mergeCell ref="F17:F18"/>
    <mergeCell ref="C22:C23"/>
    <mergeCell ref="D22:D23"/>
    <mergeCell ref="C24:C25"/>
    <mergeCell ref="D24:D25"/>
    <mergeCell ref="A31:B31"/>
    <mergeCell ref="J31:L31"/>
    <mergeCell ref="J32:L32"/>
    <mergeCell ref="C32:I32"/>
    <mergeCell ref="G12:M12"/>
    <mergeCell ref="H27:L27"/>
    <mergeCell ref="A32:B32"/>
    <mergeCell ref="K13:L13"/>
    <mergeCell ref="M13:M15"/>
    <mergeCell ref="B14:B15"/>
    <mergeCell ref="G14:G15"/>
    <mergeCell ref="H14:H15"/>
    <mergeCell ref="E22:E23"/>
    <mergeCell ref="F22:F23"/>
    <mergeCell ref="B38:M38"/>
    <mergeCell ref="B37:M37"/>
    <mergeCell ref="K19:L19"/>
    <mergeCell ref="M19:M20"/>
    <mergeCell ref="H20:L20"/>
    <mergeCell ref="A21:M21"/>
    <mergeCell ref="G17:G18"/>
    <mergeCell ref="K17:L17"/>
    <mergeCell ref="F14:F15"/>
    <mergeCell ref="C26:C27"/>
    <mergeCell ref="D26:D27"/>
    <mergeCell ref="H34:M35"/>
    <mergeCell ref="M22:M23"/>
    <mergeCell ref="E24:E25"/>
    <mergeCell ref="F31:G31"/>
    <mergeCell ref="H31:I31"/>
    <mergeCell ref="C31:E31"/>
    <mergeCell ref="F26:F27"/>
    <mergeCell ref="E29:E30"/>
    <mergeCell ref="F29:F30"/>
    <mergeCell ref="A24:A25"/>
    <mergeCell ref="B24:B25"/>
    <mergeCell ref="G24:G25"/>
    <mergeCell ref="A33:B33"/>
    <mergeCell ref="C33:M33"/>
    <mergeCell ref="A4:B4"/>
    <mergeCell ref="A5:B5"/>
    <mergeCell ref="A6:B6"/>
    <mergeCell ref="E3:H8"/>
    <mergeCell ref="H18:L18"/>
    <mergeCell ref="A22:A23"/>
    <mergeCell ref="B22:B23"/>
    <mergeCell ref="G22:G23"/>
    <mergeCell ref="K22:L22"/>
    <mergeCell ref="H23:L23"/>
    <mergeCell ref="D14:D15"/>
    <mergeCell ref="C14:C15"/>
    <mergeCell ref="C17:C18"/>
    <mergeCell ref="D17:D18"/>
    <mergeCell ref="C19:C20"/>
    <mergeCell ref="D19:D20"/>
    <mergeCell ref="A10:J10"/>
    <mergeCell ref="D12:F12"/>
    <mergeCell ref="A12:C12"/>
    <mergeCell ref="E19:E20"/>
    <mergeCell ref="F19:F20"/>
    <mergeCell ref="A7:B7"/>
    <mergeCell ref="G11:I11"/>
    <mergeCell ref="A13:A15"/>
  </mergeCells>
  <conditionalFormatting sqref="A29:A30">
    <cfRule type="cellIs" dxfId="6" priority="4" operator="equal">
      <formula>0</formula>
    </cfRule>
  </conditionalFormatting>
  <conditionalFormatting sqref="I17:J17">
    <cfRule type="cellIs" dxfId="5" priority="15" operator="equal">
      <formula>0</formula>
    </cfRule>
  </conditionalFormatting>
  <conditionalFormatting sqref="I19:J19">
    <cfRule type="cellIs" dxfId="4" priority="9" operator="equal">
      <formula>0</formula>
    </cfRule>
  </conditionalFormatting>
  <conditionalFormatting sqref="I22:J22">
    <cfRule type="cellIs" dxfId="3" priority="8" operator="equal">
      <formula>0</formula>
    </cfRule>
  </conditionalFormatting>
  <conditionalFormatting sqref="I24:J24">
    <cfRule type="cellIs" dxfId="2" priority="7" operator="equal">
      <formula>0</formula>
    </cfRule>
  </conditionalFormatting>
  <conditionalFormatting sqref="I26:J26">
    <cfRule type="cellIs" dxfId="1" priority="6" operator="equal">
      <formula>0</formula>
    </cfRule>
  </conditionalFormatting>
  <conditionalFormatting sqref="I29:J29">
    <cfRule type="cellIs" dxfId="0" priority="5" operator="equal">
      <formula>0</formula>
    </cfRule>
  </conditionalFormatting>
  <printOptions horizontalCentered="1"/>
  <pageMargins left="0.35433070866141736" right="0.31" top="0.43307086614173229" bottom="0.43307086614173229" header="0.31496062992125984" footer="0.31496062992125984"/>
  <pageSetup paperSize="9" scale="96" orientation="portrait" verticalDpi="300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INSTRUCTION</vt:lpstr>
      <vt:lpstr>TAB</vt:lpstr>
      <vt:lpstr>XI-MARKS-DB</vt:lpstr>
      <vt:lpstr>SEM-I MS</vt:lpstr>
      <vt:lpstr>MARKSHEET</vt:lpstr>
      <vt:lpstr>MARKSHEET!Print_Area</vt:lpstr>
      <vt:lpstr>'SEM-I 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</dc:creator>
  <cp:lastModifiedBy>Ranjan Mandal</cp:lastModifiedBy>
  <cp:lastPrinted>2025-04-25T03:11:04Z</cp:lastPrinted>
  <dcterms:created xsi:type="dcterms:W3CDTF">2021-09-01T13:17:54Z</dcterms:created>
  <dcterms:modified xsi:type="dcterms:W3CDTF">2025-05-17T12:19:31Z</dcterms:modified>
</cp:coreProperties>
</file>